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70" yWindow="3660" windowWidth="18075" windowHeight="11850" tabRatio="475" activeTab="1"/>
  </bookViews>
  <sheets>
    <sheet name="Instructions" sheetId="21" r:id="rId1"/>
    <sheet name="Summary" sheetId="20" r:id="rId2"/>
    <sheet name="Base Bid" sheetId="19" r:id="rId3"/>
  </sheets>
  <definedNames>
    <definedName name="_xlnm.Print_Area" localSheetId="2">'Base Bid'!$A$1:$H$141</definedName>
    <definedName name="_xlnm.Print_Titles" localSheetId="2">'Base Bid'!$7:$9</definedName>
  </definedNames>
  <calcPr calcId="145621"/>
</workbook>
</file>

<file path=xl/calcChain.xml><?xml version="1.0" encoding="utf-8"?>
<calcChain xmlns="http://schemas.openxmlformats.org/spreadsheetml/2006/main">
  <c r="H26" i="20" l="1"/>
  <c r="H24" i="20"/>
  <c r="G87" i="19" l="1"/>
  <c r="G138" i="19"/>
  <c r="G139" i="19"/>
  <c r="G137" i="19"/>
  <c r="G128" i="19"/>
  <c r="G129" i="19"/>
  <c r="G115" i="19"/>
  <c r="G116" i="19"/>
  <c r="G117" i="19"/>
  <c r="G118" i="19"/>
  <c r="G119" i="19"/>
  <c r="G120" i="19"/>
  <c r="G121" i="19"/>
  <c r="G122" i="19"/>
  <c r="G98" i="19"/>
  <c r="G99" i="19"/>
  <c r="G100" i="19"/>
  <c r="G101" i="19"/>
  <c r="G104" i="19"/>
  <c r="G105" i="19"/>
  <c r="G106" i="19"/>
  <c r="G107" i="19"/>
  <c r="G108" i="19"/>
  <c r="G109" i="19"/>
  <c r="G110" i="19"/>
  <c r="G111" i="19"/>
  <c r="G83" i="19"/>
  <c r="G85" i="19"/>
  <c r="G86" i="19"/>
  <c r="G88" i="19"/>
  <c r="G89" i="19"/>
  <c r="G91" i="19"/>
  <c r="G92" i="19"/>
  <c r="G56" i="19"/>
  <c r="G57" i="19"/>
  <c r="G58" i="19"/>
  <c r="G61" i="19"/>
  <c r="G62" i="19"/>
  <c r="G63" i="19"/>
  <c r="G64" i="19"/>
  <c r="G65" i="19"/>
  <c r="G66" i="19"/>
  <c r="G67" i="19"/>
  <c r="G70" i="19"/>
  <c r="G71" i="19"/>
  <c r="G72" i="19"/>
  <c r="G73" i="19"/>
  <c r="G74" i="19"/>
  <c r="G75" i="19"/>
  <c r="G76" i="19"/>
  <c r="G77" i="19"/>
  <c r="G55" i="19"/>
  <c r="G30" i="19"/>
  <c r="G31" i="19"/>
  <c r="G32" i="19"/>
  <c r="G33" i="19"/>
  <c r="G34" i="19"/>
  <c r="G35" i="19"/>
  <c r="G36" i="19"/>
  <c r="G37" i="19"/>
  <c r="G38" i="19"/>
  <c r="G39" i="19"/>
  <c r="G40" i="19"/>
  <c r="G41" i="19"/>
  <c r="G42" i="19"/>
  <c r="G43" i="19"/>
  <c r="G44" i="19"/>
  <c r="G45" i="19"/>
  <c r="G46" i="19"/>
  <c r="G47" i="19"/>
  <c r="G48" i="19"/>
  <c r="G49" i="19"/>
  <c r="G50" i="19"/>
  <c r="G51" i="19"/>
  <c r="G22" i="19"/>
  <c r="G23" i="19"/>
  <c r="G24" i="19"/>
  <c r="G25" i="19"/>
  <c r="G127" i="19"/>
  <c r="G114" i="19"/>
  <c r="G97" i="19"/>
  <c r="G82" i="19"/>
  <c r="G29" i="19"/>
  <c r="G21" i="19"/>
  <c r="G11" i="19"/>
  <c r="G12" i="19"/>
  <c r="G13" i="19"/>
  <c r="G14" i="19"/>
  <c r="G15" i="19"/>
  <c r="G16" i="19"/>
  <c r="G17" i="19"/>
  <c r="G18" i="19"/>
  <c r="G10" i="19"/>
  <c r="H18" i="20" l="1"/>
  <c r="B19" i="20"/>
  <c r="B18" i="20"/>
  <c r="B17" i="20"/>
  <c r="B16" i="20"/>
  <c r="B15" i="20"/>
  <c r="B14" i="20"/>
  <c r="B13" i="20"/>
  <c r="B12" i="20"/>
  <c r="B11" i="20"/>
  <c r="B10" i="20"/>
  <c r="H136" i="19" l="1"/>
  <c r="H19" i="20" s="1"/>
  <c r="H126" i="19"/>
  <c r="H17" i="20" s="1"/>
  <c r="H113" i="19"/>
  <c r="H16" i="20" s="1"/>
  <c r="H95" i="19"/>
  <c r="H15" i="20" s="1"/>
  <c r="H80" i="19"/>
  <c r="H14" i="20" s="1"/>
  <c r="H53" i="19"/>
  <c r="H13" i="20" s="1"/>
  <c r="H28" i="19"/>
  <c r="H12" i="20" s="1"/>
  <c r="B22" i="19"/>
  <c r="B23" i="19" s="1"/>
  <c r="B24" i="19" s="1"/>
  <c r="B25" i="19" s="1"/>
  <c r="B26" i="19" s="1"/>
  <c r="H20" i="19"/>
  <c r="H11" i="20" s="1"/>
  <c r="H9" i="19"/>
  <c r="H10" i="20" s="1"/>
  <c r="H134" i="19" l="1"/>
  <c r="H141" i="19" s="1"/>
  <c r="B39" i="19"/>
  <c r="B40" i="19" s="1"/>
  <c r="B41" i="19" s="1"/>
  <c r="B42" i="19" s="1"/>
  <c r="B43" i="19" s="1"/>
  <c r="B44" i="19" s="1"/>
  <c r="B45" i="19" s="1"/>
  <c r="B46" i="19" s="1"/>
  <c r="B47" i="19" s="1"/>
  <c r="B48" i="19" s="1"/>
  <c r="B49" i="19" s="1"/>
  <c r="B50" i="19" s="1"/>
  <c r="B51" i="19" s="1"/>
  <c r="B11" i="19" l="1"/>
  <c r="B12" i="19" s="1"/>
  <c r="B13" i="19" s="1"/>
  <c r="B14" i="19" s="1"/>
  <c r="B15" i="19" s="1"/>
  <c r="B16" i="19" s="1"/>
  <c r="B17" i="19" s="1"/>
  <c r="H20" i="20"/>
  <c r="H25" i="20" l="1"/>
  <c r="B128" i="19"/>
  <c r="B108" i="19"/>
  <c r="B109" i="19" s="1"/>
  <c r="B110" i="19" s="1"/>
  <c r="B92" i="19"/>
  <c r="B93" i="19" s="1"/>
  <c r="B30" i="19"/>
  <c r="B31" i="19" s="1"/>
  <c r="B32" i="19" s="1"/>
  <c r="B33" i="19" s="1"/>
  <c r="B34" i="19" s="1"/>
  <c r="B35" i="19" s="1"/>
  <c r="B36" i="19" s="1"/>
  <c r="B37" i="19" s="1"/>
</calcChain>
</file>

<file path=xl/sharedStrings.xml><?xml version="1.0" encoding="utf-8"?>
<sst xmlns="http://schemas.openxmlformats.org/spreadsheetml/2006/main" count="269" uniqueCount="174">
  <si>
    <t>LF</t>
  </si>
  <si>
    <t>EA</t>
  </si>
  <si>
    <t>SY</t>
  </si>
  <si>
    <t>#</t>
  </si>
  <si>
    <t>DESCRIPTION</t>
  </si>
  <si>
    <t>UNIT</t>
  </si>
  <si>
    <t>TOTAL</t>
  </si>
  <si>
    <t>LS</t>
  </si>
  <si>
    <t>Surveying</t>
  </si>
  <si>
    <t>Mobilization</t>
  </si>
  <si>
    <t>Concrete Wash Out Facilities</t>
  </si>
  <si>
    <t>ADA Detectable Mats</t>
  </si>
  <si>
    <t xml:space="preserve"> </t>
  </si>
  <si>
    <t>TOTAL CONSTRUCTION COST</t>
  </si>
  <si>
    <t>Stop Signs, Including Post &amp; Base</t>
  </si>
  <si>
    <t>CY</t>
  </si>
  <si>
    <t>Concrete Valley Pan, 6" Thick Concrete over 6" Class VI - Moisture Conditioned and Compacted</t>
  </si>
  <si>
    <t>Street &amp; Destination Signs, Including Post &amp; Base</t>
  </si>
  <si>
    <t xml:space="preserve">End of Road Markers </t>
  </si>
  <si>
    <t>Subgrade Reconditioning per Geotech Report</t>
  </si>
  <si>
    <t>Double Storm Drain Inlet for Mountable Curb, Including grate/frame, grouting</t>
  </si>
  <si>
    <t>Detention Pond Outlet Structure</t>
  </si>
  <si>
    <t>Concrete Encasement</t>
  </si>
  <si>
    <t>Fire Hydrants, including misc fittings, tracer wire, valve, trenching, bedding, backfill &amp; compaction</t>
  </si>
  <si>
    <t>Inlet Protection &amp; Curb Socks</t>
  </si>
  <si>
    <t>Geotechnical Material Testing &amp; Inspections</t>
  </si>
  <si>
    <t xml:space="preserve">Construction Traffic Control </t>
  </si>
  <si>
    <t>Dry Utility Trenching &amp; Backfill</t>
  </si>
  <si>
    <t>SUBTOTAL</t>
  </si>
  <si>
    <t>4. STORMWATER SYSTEM</t>
  </si>
  <si>
    <t>5. SANITARY SEWER</t>
  </si>
  <si>
    <t>6.WATER SYSTEM</t>
  </si>
  <si>
    <t>8. LANDSCAPING</t>
  </si>
  <si>
    <t>7. IRRIGATION</t>
  </si>
  <si>
    <t>Subgrade Stabilization per Geotech Report</t>
  </si>
  <si>
    <t xml:space="preserve">2'-0" Curb and Gutter, includes 6" of Class VI - Moisture Conditioned and Compacted </t>
  </si>
  <si>
    <t>Streetlights</t>
  </si>
  <si>
    <t>Connection to Existing Stormsewer</t>
  </si>
  <si>
    <t>Abandoment of Existing Sanitary Sewer Service</t>
  </si>
  <si>
    <t>9.OTHER</t>
  </si>
  <si>
    <t>Fencing or Screening</t>
  </si>
  <si>
    <t>3. STREET IMPROVEMENTS</t>
  </si>
  <si>
    <t>Connection to Existing Manhole</t>
  </si>
  <si>
    <t>Utility Relocation</t>
  </si>
  <si>
    <t>Exhibit C</t>
  </si>
  <si>
    <r>
      <t>u</t>
    </r>
    <r>
      <rPr>
        <b/>
        <sz val="12"/>
        <rFont val="Arial Narrow"/>
        <family val="2"/>
      </rPr>
      <t xml:space="preserve"> Only This Form Will Be Accepted By The County Engineering Division </t>
    </r>
    <r>
      <rPr>
        <b/>
        <sz val="10"/>
        <rFont val="Wingdings"/>
        <charset val="2"/>
      </rPr>
      <t>u</t>
    </r>
  </si>
  <si>
    <t>Subdivision:</t>
  </si>
  <si>
    <t>Project Number:</t>
  </si>
  <si>
    <t>Description</t>
  </si>
  <si>
    <t>Total Cost</t>
  </si>
  <si>
    <t>Subtotals</t>
  </si>
  <si>
    <t>@</t>
  </si>
  <si>
    <t>% of the subtotal</t>
  </si>
  <si>
    <t xml:space="preserve">Construction Management </t>
  </si>
  <si>
    <t xml:space="preserve">Supervision of all installations </t>
  </si>
  <si>
    <t>Total Estimated Cost of Improvements and Supervision</t>
  </si>
  <si>
    <t>Date:</t>
  </si>
  <si>
    <t>Cost estimates have been reviewed by Mesa County Planning and are acceptable as shown</t>
  </si>
  <si>
    <t>Development Engineer:</t>
  </si>
  <si>
    <t xml:space="preserve">Prepared By: </t>
  </si>
  <si>
    <t xml:space="preserve">Firm:    </t>
  </si>
  <si>
    <t>Riprap-detention pond</t>
  </si>
  <si>
    <t>Seeding- detention pond</t>
  </si>
  <si>
    <r>
      <t>Geotextile -</t>
    </r>
    <r>
      <rPr>
        <b/>
        <sz val="11"/>
        <color theme="1"/>
        <rFont val="Calibri"/>
        <family val="2"/>
        <scheme val="minor"/>
      </rPr>
      <t>Tensar BX1200 or Equal</t>
    </r>
  </si>
  <si>
    <r>
      <rPr>
        <b/>
        <sz val="11"/>
        <color theme="1"/>
        <rFont val="Calibri"/>
        <family val="2"/>
        <scheme val="minor"/>
      </rPr>
      <t>4" Thick</t>
    </r>
    <r>
      <rPr>
        <sz val="11"/>
        <color theme="1"/>
        <rFont val="Calibri"/>
        <family val="2"/>
        <scheme val="minor"/>
      </rPr>
      <t xml:space="preserve"> Asphalt Pavement,</t>
    </r>
    <r>
      <rPr>
        <b/>
        <sz val="11"/>
        <color theme="1"/>
        <rFont val="Calibri"/>
        <family val="2"/>
        <scheme val="minor"/>
      </rPr>
      <t xml:space="preserve"> Grade SX Binder 64-22, 75 Gyration</t>
    </r>
  </si>
  <si>
    <r>
      <rPr>
        <b/>
        <sz val="11"/>
        <color theme="1"/>
        <rFont val="Calibri"/>
        <family val="2"/>
        <scheme val="minor"/>
      </rPr>
      <t xml:space="preserve">3" Thick </t>
    </r>
    <r>
      <rPr>
        <sz val="11"/>
        <color theme="1"/>
        <rFont val="Calibri"/>
        <family val="2"/>
        <scheme val="minor"/>
      </rPr>
      <t>Asphalt Patch at</t>
    </r>
    <r>
      <rPr>
        <b/>
        <sz val="11"/>
        <color theme="1"/>
        <rFont val="Calibri"/>
        <family val="2"/>
        <scheme val="minor"/>
      </rPr>
      <t xml:space="preserve"> (location)</t>
    </r>
    <r>
      <rPr>
        <sz val="11"/>
        <color theme="1"/>
        <rFont val="Calibri"/>
        <family val="2"/>
        <scheme val="minor"/>
      </rPr>
      <t xml:space="preserve">, </t>
    </r>
    <r>
      <rPr>
        <b/>
        <sz val="11"/>
        <color theme="1"/>
        <rFont val="Calibri"/>
        <family val="2"/>
        <scheme val="minor"/>
      </rPr>
      <t>Grade SX Binder 64-22, 75 Gyration</t>
    </r>
  </si>
  <si>
    <r>
      <t xml:space="preserve">6'-6" Monolithic Mountable Curb, Gutter &amp; Sidewalk, includes </t>
    </r>
    <r>
      <rPr>
        <b/>
        <sz val="11"/>
        <color theme="1"/>
        <rFont val="Calibri"/>
        <family val="2"/>
        <scheme val="minor"/>
      </rPr>
      <t>6" Class VI Thickness Base</t>
    </r>
    <r>
      <rPr>
        <sz val="11"/>
        <color theme="1"/>
        <rFont val="Calibri"/>
        <family val="2"/>
        <scheme val="minor"/>
      </rPr>
      <t xml:space="preserve"> Per County Detail</t>
    </r>
  </si>
  <si>
    <r>
      <rPr>
        <b/>
        <sz val="11"/>
        <color theme="1"/>
        <rFont val="Calibri"/>
        <family val="2"/>
        <scheme val="minor"/>
      </rPr>
      <t xml:space="preserve">4" </t>
    </r>
    <r>
      <rPr>
        <sz val="11"/>
        <color theme="1"/>
        <rFont val="Calibri"/>
        <family val="2"/>
        <scheme val="minor"/>
      </rPr>
      <t>Conduit Sleeves, includes trenching, backfill &amp; compaction (</t>
    </r>
    <r>
      <rPr>
        <b/>
        <sz val="11"/>
        <color theme="1"/>
        <rFont val="Calibri"/>
        <family val="2"/>
        <scheme val="minor"/>
      </rPr>
      <t xml:space="preserve">2 </t>
    </r>
    <r>
      <rPr>
        <sz val="11"/>
        <color theme="1"/>
        <rFont val="Calibri"/>
        <family val="2"/>
        <scheme val="minor"/>
      </rPr>
      <t>Crossings @</t>
    </r>
    <r>
      <rPr>
        <b/>
        <sz val="11"/>
        <color theme="1"/>
        <rFont val="Calibri"/>
        <family val="2"/>
        <scheme val="minor"/>
      </rPr>
      <t xml:space="preserve"> 50' </t>
    </r>
    <r>
      <rPr>
        <sz val="11"/>
        <color theme="1"/>
        <rFont val="Calibri"/>
        <family val="2"/>
        <scheme val="minor"/>
      </rPr>
      <t>Each)</t>
    </r>
  </si>
  <si>
    <t>Single Storm Drain Inlet for Mountable Curb, Including grate/frame, grouting</t>
  </si>
  <si>
    <r>
      <rPr>
        <b/>
        <sz val="11"/>
        <color theme="1"/>
        <rFont val="Calibri"/>
        <family val="2"/>
        <scheme val="minor"/>
      </rPr>
      <t>4"</t>
    </r>
    <r>
      <rPr>
        <sz val="11"/>
        <color theme="1"/>
        <rFont val="Calibri"/>
        <family val="2"/>
        <scheme val="minor"/>
      </rPr>
      <t xml:space="preserve"> Sanitary Sewer Services, including excavation, backfill, compaction and installation of Cleanout at ROW</t>
    </r>
  </si>
  <si>
    <r>
      <rPr>
        <b/>
        <sz val="11"/>
        <color theme="1"/>
        <rFont val="Calibri"/>
        <family val="2"/>
        <scheme val="minor"/>
      </rPr>
      <t xml:space="preserve">48" </t>
    </r>
    <r>
      <rPr>
        <sz val="11"/>
        <color theme="1"/>
        <rFont val="Calibri"/>
        <family val="2"/>
        <scheme val="minor"/>
      </rPr>
      <t>Diameter Manhole</t>
    </r>
  </si>
  <si>
    <r>
      <rPr>
        <b/>
        <sz val="11"/>
        <color theme="1"/>
        <rFont val="Calibri"/>
        <family val="2"/>
        <scheme val="minor"/>
      </rPr>
      <t xml:space="preserve">48" </t>
    </r>
    <r>
      <rPr>
        <sz val="11"/>
        <color theme="1"/>
        <rFont val="Calibri"/>
        <family val="2"/>
        <scheme val="minor"/>
      </rPr>
      <t>Diameter "Drop" Manhole (Epoxy Lined per CSD)</t>
    </r>
  </si>
  <si>
    <r>
      <t xml:space="preserve">Offsite Water Line- </t>
    </r>
    <r>
      <rPr>
        <b/>
        <sz val="11"/>
        <color theme="1"/>
        <rFont val="Calibri"/>
        <family val="2"/>
        <scheme val="minor"/>
      </rPr>
      <t>8"</t>
    </r>
    <r>
      <rPr>
        <sz val="11"/>
        <color theme="1"/>
        <rFont val="Calibri"/>
        <family val="2"/>
        <scheme val="minor"/>
      </rPr>
      <t xml:space="preserve"> Water Line  including misc fittings, tracer wire, trenching, bedding, backfill &amp; compaction</t>
    </r>
  </si>
  <si>
    <r>
      <rPr>
        <b/>
        <sz val="11"/>
        <color theme="1"/>
        <rFont val="Calibri"/>
        <family val="2"/>
        <scheme val="minor"/>
      </rPr>
      <t xml:space="preserve">8" </t>
    </r>
    <r>
      <rPr>
        <sz val="11"/>
        <color theme="1"/>
        <rFont val="Calibri"/>
        <family val="2"/>
        <scheme val="minor"/>
      </rPr>
      <t>Water Valve</t>
    </r>
  </si>
  <si>
    <r>
      <rPr>
        <b/>
        <sz val="11"/>
        <color theme="1"/>
        <rFont val="Calibri"/>
        <family val="2"/>
        <scheme val="minor"/>
      </rPr>
      <t xml:space="preserve">6" </t>
    </r>
    <r>
      <rPr>
        <sz val="11"/>
        <color theme="1"/>
        <rFont val="Calibri"/>
        <family val="2"/>
        <scheme val="minor"/>
      </rPr>
      <t>Water Valve</t>
    </r>
  </si>
  <si>
    <r>
      <rPr>
        <b/>
        <sz val="11"/>
        <color theme="1"/>
        <rFont val="Calibri"/>
        <family val="2"/>
        <scheme val="minor"/>
      </rPr>
      <t xml:space="preserve">4" </t>
    </r>
    <r>
      <rPr>
        <sz val="11"/>
        <color theme="1"/>
        <rFont val="Calibri"/>
        <family val="2"/>
        <scheme val="minor"/>
      </rPr>
      <t>Water Valve</t>
    </r>
  </si>
  <si>
    <r>
      <rPr>
        <b/>
        <sz val="11"/>
        <color theme="1"/>
        <rFont val="Calibri"/>
        <family val="2"/>
        <scheme val="minor"/>
      </rPr>
      <t>4"</t>
    </r>
    <r>
      <rPr>
        <sz val="11"/>
        <color theme="1"/>
        <rFont val="Calibri"/>
        <family val="2"/>
        <scheme val="minor"/>
      </rPr>
      <t xml:space="preserve"> Irrigation Main- </t>
    </r>
    <r>
      <rPr>
        <b/>
        <sz val="11"/>
        <color theme="1"/>
        <rFont val="Calibri"/>
        <family val="2"/>
        <scheme val="minor"/>
      </rPr>
      <t>Class 160 PVC</t>
    </r>
  </si>
  <si>
    <r>
      <rPr>
        <b/>
        <sz val="11"/>
        <color theme="1"/>
        <rFont val="Calibri"/>
        <family val="2"/>
        <scheme val="minor"/>
      </rPr>
      <t>2"</t>
    </r>
    <r>
      <rPr>
        <sz val="11"/>
        <color theme="1"/>
        <rFont val="Calibri"/>
        <family val="2"/>
        <scheme val="minor"/>
      </rPr>
      <t xml:space="preserve"> Irrigation risers</t>
    </r>
  </si>
  <si>
    <t>Irrigation system testing</t>
  </si>
  <si>
    <r>
      <rPr>
        <b/>
        <sz val="11"/>
        <color theme="1"/>
        <rFont val="Calibri"/>
        <family val="2"/>
        <scheme val="minor"/>
      </rPr>
      <t>4"</t>
    </r>
    <r>
      <rPr>
        <sz val="11"/>
        <color theme="1"/>
        <rFont val="Calibri"/>
        <family val="2"/>
        <scheme val="minor"/>
      </rPr>
      <t xml:space="preserve"> Irrigation cleanouts</t>
    </r>
  </si>
  <si>
    <t>Vehicle Tracking Pad</t>
  </si>
  <si>
    <t>Outlet Protection</t>
  </si>
  <si>
    <t>Irrigation other (thrust blocks, elbows, etc)</t>
  </si>
  <si>
    <t>Flow Measuring Device, if needed</t>
  </si>
  <si>
    <t>Water Storage Facility, if needed</t>
  </si>
  <si>
    <t>Fittings and Valves</t>
  </si>
  <si>
    <t>Pump System and Vault</t>
  </si>
  <si>
    <t>Clearing and Grubbing</t>
  </si>
  <si>
    <t>Unclassifed Excavation &amp; Overlot Grading, Including Detention Pond Facility</t>
  </si>
  <si>
    <r>
      <rPr>
        <b/>
        <sz val="11"/>
        <color theme="1"/>
        <rFont val="Calibri"/>
        <family val="2"/>
        <scheme val="minor"/>
      </rPr>
      <t xml:space="preserve">Mirafi 140N </t>
    </r>
    <r>
      <rPr>
        <sz val="11"/>
        <color theme="1"/>
        <rFont val="Calibri"/>
        <family val="2"/>
        <scheme val="minor"/>
      </rPr>
      <t xml:space="preserve">Geotextile </t>
    </r>
    <r>
      <rPr>
        <b/>
        <sz val="11"/>
        <color theme="1"/>
        <rFont val="Calibri"/>
        <family val="2"/>
        <scheme val="minor"/>
      </rPr>
      <t>(Specify Use)</t>
    </r>
  </si>
  <si>
    <t>Dust Control</t>
  </si>
  <si>
    <t>Erosion Control Berms Along Perimeter</t>
  </si>
  <si>
    <t>Embankment Material (borrow)</t>
  </si>
  <si>
    <t>1. EARTHWORK/ SET-UP</t>
  </si>
  <si>
    <r>
      <rPr>
        <b/>
        <sz val="11"/>
        <color theme="1"/>
        <rFont val="Calibri"/>
        <family val="2"/>
        <scheme val="minor"/>
      </rPr>
      <t>12" Class IV</t>
    </r>
    <r>
      <rPr>
        <sz val="11"/>
        <color theme="1"/>
        <rFont val="Calibri"/>
        <family val="2"/>
        <scheme val="minor"/>
      </rPr>
      <t xml:space="preserve"> Base Course under utility Asphalt Patch at </t>
    </r>
    <r>
      <rPr>
        <b/>
        <sz val="11"/>
        <color theme="1"/>
        <rFont val="Calibri"/>
        <family val="2"/>
        <scheme val="minor"/>
      </rPr>
      <t>(location)</t>
    </r>
    <r>
      <rPr>
        <sz val="11"/>
        <color theme="1"/>
        <rFont val="Calibri"/>
        <family val="2"/>
        <scheme val="minor"/>
      </rPr>
      <t xml:space="preserve">.- Moisture Conditioned and Compacted </t>
    </r>
  </si>
  <si>
    <r>
      <rPr>
        <b/>
        <sz val="11"/>
        <color theme="1"/>
        <rFont val="Calibri"/>
        <family val="2"/>
        <scheme val="minor"/>
      </rPr>
      <t>8" Class IV</t>
    </r>
    <r>
      <rPr>
        <sz val="11"/>
        <color theme="1"/>
        <rFont val="Calibri"/>
        <family val="2"/>
        <scheme val="minor"/>
      </rPr>
      <t xml:space="preserve"> Base Under Asphalt Pavement at </t>
    </r>
    <r>
      <rPr>
        <b/>
        <sz val="11"/>
        <color theme="1"/>
        <rFont val="Calibri"/>
        <family val="2"/>
        <scheme val="minor"/>
      </rPr>
      <t>(location)</t>
    </r>
    <r>
      <rPr>
        <sz val="11"/>
        <color theme="1"/>
        <rFont val="Calibri"/>
        <family val="2"/>
        <scheme val="minor"/>
      </rPr>
      <t xml:space="preserve">. Moisture Conditioned and Compacted </t>
    </r>
  </si>
  <si>
    <r>
      <t xml:space="preserve">Mailbox Pad- </t>
    </r>
    <r>
      <rPr>
        <b/>
        <sz val="11"/>
        <color theme="1"/>
        <rFont val="Calibri"/>
        <family val="2"/>
        <scheme val="minor"/>
      </rPr>
      <t>6" Concrete with 6" Class VI Base, with 6x6 Steel Welded Wire Fabric, includes embedded bolts</t>
    </r>
  </si>
  <si>
    <r>
      <t xml:space="preserve">Detached Sidewalk or Path- </t>
    </r>
    <r>
      <rPr>
        <b/>
        <sz val="11"/>
        <color theme="1"/>
        <rFont val="Calibri"/>
        <family val="2"/>
        <scheme val="minor"/>
      </rPr>
      <t xml:space="preserve">5" Concrete w/ 6" of Class VI Base, w/ 6x6 - 6/6 Steel Welded Wire Fabric </t>
    </r>
  </si>
  <si>
    <t>Driveway/concrete repair</t>
  </si>
  <si>
    <t>Road Striping</t>
  </si>
  <si>
    <r>
      <t xml:space="preserve">Off-site- Concrete Curb, Gutter &amp; Sidewalk Adjacent to </t>
    </r>
    <r>
      <rPr>
        <b/>
        <sz val="11"/>
        <color theme="1"/>
        <rFont val="Calibri"/>
        <family val="2"/>
        <scheme val="minor"/>
      </rPr>
      <t>(off-site location)</t>
    </r>
    <r>
      <rPr>
        <sz val="11"/>
        <color theme="1"/>
        <rFont val="Calibri"/>
        <family val="2"/>
        <scheme val="minor"/>
      </rPr>
      <t>- Match Existing Conditions</t>
    </r>
  </si>
  <si>
    <t>Inlets</t>
  </si>
  <si>
    <r>
      <rPr>
        <b/>
        <sz val="11"/>
        <color theme="1"/>
        <rFont val="Calibri"/>
        <family val="2"/>
        <scheme val="minor"/>
      </rPr>
      <t>12"</t>
    </r>
    <r>
      <rPr>
        <sz val="11"/>
        <color theme="1"/>
        <rFont val="Calibri"/>
        <family val="2"/>
        <scheme val="minor"/>
      </rPr>
      <t xml:space="preserve"> Area Storm Drain</t>
    </r>
  </si>
  <si>
    <r>
      <rPr>
        <b/>
        <sz val="11"/>
        <color theme="1"/>
        <rFont val="Calibri"/>
        <family val="2"/>
        <scheme val="minor"/>
      </rPr>
      <t>18"</t>
    </r>
    <r>
      <rPr>
        <sz val="11"/>
        <color theme="1"/>
        <rFont val="Calibri"/>
        <family val="2"/>
        <scheme val="minor"/>
      </rPr>
      <t xml:space="preserve"> Area Storm Drain</t>
    </r>
  </si>
  <si>
    <t>Manholes</t>
  </si>
  <si>
    <r>
      <rPr>
        <b/>
        <sz val="11"/>
        <color theme="1"/>
        <rFont val="Calibri"/>
        <family val="2"/>
        <scheme val="minor"/>
      </rPr>
      <t xml:space="preserve">48" </t>
    </r>
    <r>
      <rPr>
        <sz val="11"/>
        <color theme="1"/>
        <rFont val="Calibri"/>
        <family val="2"/>
        <scheme val="minor"/>
      </rPr>
      <t xml:space="preserve">Diameter Manhole </t>
    </r>
  </si>
  <si>
    <r>
      <rPr>
        <b/>
        <sz val="11"/>
        <color theme="1"/>
        <rFont val="Calibri"/>
        <family val="2"/>
        <scheme val="minor"/>
      </rPr>
      <t xml:space="preserve">60" </t>
    </r>
    <r>
      <rPr>
        <sz val="11"/>
        <color theme="1"/>
        <rFont val="Calibri"/>
        <family val="2"/>
        <scheme val="minor"/>
      </rPr>
      <t xml:space="preserve">Diameter Manhole </t>
    </r>
  </si>
  <si>
    <r>
      <rPr>
        <b/>
        <sz val="11"/>
        <color theme="1"/>
        <rFont val="Calibri"/>
        <family val="2"/>
        <scheme val="minor"/>
      </rPr>
      <t xml:space="preserve">72" </t>
    </r>
    <r>
      <rPr>
        <sz val="11"/>
        <color theme="1"/>
        <rFont val="Calibri"/>
        <family val="2"/>
        <scheme val="minor"/>
      </rPr>
      <t xml:space="preserve">Diameter Manhole </t>
    </r>
  </si>
  <si>
    <t>Pipes</t>
  </si>
  <si>
    <r>
      <rPr>
        <b/>
        <sz val="11"/>
        <color theme="1"/>
        <rFont val="Calibri"/>
        <family val="2"/>
        <scheme val="minor"/>
      </rPr>
      <t>8"</t>
    </r>
    <r>
      <rPr>
        <sz val="11"/>
        <color theme="1"/>
        <rFont val="Calibri"/>
        <family val="2"/>
        <scheme val="minor"/>
      </rPr>
      <t xml:space="preserve"> Storm Sewer Pipe, Including excavation, backfill and compaction- </t>
    </r>
    <r>
      <rPr>
        <b/>
        <sz val="11"/>
        <color theme="1"/>
        <rFont val="Calibri"/>
        <family val="2"/>
        <scheme val="minor"/>
      </rPr>
      <t>PVC</t>
    </r>
  </si>
  <si>
    <r>
      <rPr>
        <b/>
        <sz val="11"/>
        <color theme="1"/>
        <rFont val="Calibri"/>
        <family val="2"/>
        <scheme val="minor"/>
      </rPr>
      <t>12"</t>
    </r>
    <r>
      <rPr>
        <sz val="11"/>
        <color theme="1"/>
        <rFont val="Calibri"/>
        <family val="2"/>
        <scheme val="minor"/>
      </rPr>
      <t xml:space="preserve"> Storm Sewer Pipe, Including excavation, backfill and compaction- </t>
    </r>
    <r>
      <rPr>
        <b/>
        <sz val="11"/>
        <color theme="1"/>
        <rFont val="Calibri"/>
        <family val="2"/>
        <scheme val="minor"/>
      </rPr>
      <t>PVC</t>
    </r>
  </si>
  <si>
    <r>
      <rPr>
        <b/>
        <sz val="11"/>
        <color theme="1"/>
        <rFont val="Calibri"/>
        <family val="2"/>
        <scheme val="minor"/>
      </rPr>
      <t>18"</t>
    </r>
    <r>
      <rPr>
        <sz val="11"/>
        <color theme="1"/>
        <rFont val="Calibri"/>
        <family val="2"/>
        <scheme val="minor"/>
      </rPr>
      <t xml:space="preserve"> Storm Sewer Pipe, Including excavation, backfill and compaction- </t>
    </r>
    <r>
      <rPr>
        <b/>
        <sz val="11"/>
        <color theme="1"/>
        <rFont val="Calibri"/>
        <family val="2"/>
        <scheme val="minor"/>
      </rPr>
      <t>PVC</t>
    </r>
  </si>
  <si>
    <r>
      <rPr>
        <b/>
        <sz val="11"/>
        <color theme="1"/>
        <rFont val="Calibri"/>
        <family val="2"/>
        <scheme val="minor"/>
      </rPr>
      <t>48"</t>
    </r>
    <r>
      <rPr>
        <sz val="11"/>
        <color theme="1"/>
        <rFont val="Calibri"/>
        <family val="2"/>
        <scheme val="minor"/>
      </rPr>
      <t xml:space="preserve"> Storm Sewer Pipe, Including excavation, backfill and compaction- </t>
    </r>
    <r>
      <rPr>
        <b/>
        <sz val="11"/>
        <color theme="1"/>
        <rFont val="Calibri"/>
        <family val="2"/>
        <scheme val="minor"/>
      </rPr>
      <t>RCP</t>
    </r>
  </si>
  <si>
    <t>4.1.1</t>
  </si>
  <si>
    <t>4.1.2</t>
  </si>
  <si>
    <t>4.1.3</t>
  </si>
  <si>
    <t>4.1.4</t>
  </si>
  <si>
    <t>4.2.1</t>
  </si>
  <si>
    <t>4.2.2</t>
  </si>
  <si>
    <t>4.2.3</t>
  </si>
  <si>
    <t>4.2.4</t>
  </si>
  <si>
    <t>4.2.5</t>
  </si>
  <si>
    <t>4.2.6</t>
  </si>
  <si>
    <t>4.3.1</t>
  </si>
  <si>
    <t>4.3.2</t>
  </si>
  <si>
    <t>4.3.3</t>
  </si>
  <si>
    <t>Manhole with box base</t>
  </si>
  <si>
    <t>4.3.4</t>
  </si>
  <si>
    <r>
      <rPr>
        <b/>
        <sz val="11"/>
        <color theme="1"/>
        <rFont val="Calibri"/>
        <family val="2"/>
        <scheme val="minor"/>
      </rPr>
      <t xml:space="preserve">8" </t>
    </r>
    <r>
      <rPr>
        <sz val="11"/>
        <color theme="1"/>
        <rFont val="Calibri"/>
        <family val="2"/>
        <scheme val="minor"/>
      </rPr>
      <t>Sanitary Sewer Main Pipe,</t>
    </r>
    <r>
      <rPr>
        <b/>
        <sz val="11"/>
        <color theme="1"/>
        <rFont val="Calibri"/>
        <family val="2"/>
        <scheme val="minor"/>
      </rPr>
      <t xml:space="preserve"> SDR-35 PVC</t>
    </r>
    <r>
      <rPr>
        <sz val="11"/>
        <color theme="1"/>
        <rFont val="Calibri"/>
        <family val="2"/>
        <scheme val="minor"/>
      </rPr>
      <t>, including excavation, backfill and compaction</t>
    </r>
  </si>
  <si>
    <t>5.1.1</t>
  </si>
  <si>
    <t>5.1.2</t>
  </si>
  <si>
    <t>5.2.1</t>
  </si>
  <si>
    <t>5.2.2</t>
  </si>
  <si>
    <t>5.2.3</t>
  </si>
  <si>
    <t>6.1.1</t>
  </si>
  <si>
    <t>6.1.2</t>
  </si>
  <si>
    <t>6.1.3</t>
  </si>
  <si>
    <t>6.1.4</t>
  </si>
  <si>
    <t>6.1.5</t>
  </si>
  <si>
    <r>
      <rPr>
        <b/>
        <sz val="11"/>
        <color theme="1"/>
        <rFont val="Calibri"/>
        <family val="2"/>
        <scheme val="minor"/>
      </rPr>
      <t xml:space="preserve">4" </t>
    </r>
    <r>
      <rPr>
        <sz val="11"/>
        <color theme="1"/>
        <rFont val="Calibri"/>
        <family val="2"/>
        <scheme val="minor"/>
      </rPr>
      <t>Water Main, including misc fittings, tracer wire, trenching, bedding, backfill &amp; compaction</t>
    </r>
  </si>
  <si>
    <r>
      <rPr>
        <b/>
        <sz val="11"/>
        <color theme="1"/>
        <rFont val="Calibri"/>
        <family val="2"/>
        <scheme val="minor"/>
      </rPr>
      <t>6"</t>
    </r>
    <r>
      <rPr>
        <sz val="11"/>
        <color theme="1"/>
        <rFont val="Calibri"/>
        <family val="2"/>
        <scheme val="minor"/>
      </rPr>
      <t xml:space="preserve"> Water Main, including misc fittings, tracer wire, trenching, bedding, backfill &amp; compaction</t>
    </r>
  </si>
  <si>
    <r>
      <rPr>
        <b/>
        <sz val="11"/>
        <color theme="1"/>
        <rFont val="Calibri"/>
        <family val="2"/>
        <scheme val="minor"/>
      </rPr>
      <t xml:space="preserve">8" </t>
    </r>
    <r>
      <rPr>
        <sz val="11"/>
        <color theme="1"/>
        <rFont val="Calibri"/>
        <family val="2"/>
        <scheme val="minor"/>
      </rPr>
      <t>Water Main, including misc fittings, tracer wire, trenching, bedding, backfill &amp; compaction</t>
    </r>
  </si>
  <si>
    <t>Valves</t>
  </si>
  <si>
    <t>Blow-Offs</t>
  </si>
  <si>
    <t>Water Connection to Existing Water Line</t>
  </si>
  <si>
    <t>Fixtures</t>
  </si>
  <si>
    <t>2. STORMWATER CONTROL STRUCTURES</t>
  </si>
  <si>
    <t>Trench stabilization and dewatering</t>
  </si>
  <si>
    <t>Landscaping, including all plantings, surface treatments (per landscape plan)</t>
  </si>
  <si>
    <t>Irrigation system</t>
  </si>
  <si>
    <t>SF</t>
  </si>
  <si>
    <t>10. GENERAL CONDITIONS</t>
  </si>
  <si>
    <t xml:space="preserve">Concrete Intersection Corner, Including 8" Thk V-Pan, 8" Class VI and reinforcement </t>
  </si>
  <si>
    <r>
      <rPr>
        <b/>
        <sz val="11"/>
        <color theme="1"/>
        <rFont val="Calibri"/>
        <family val="2"/>
        <scheme val="minor"/>
      </rPr>
      <t>8"</t>
    </r>
    <r>
      <rPr>
        <sz val="11"/>
        <color theme="1"/>
        <rFont val="Calibri"/>
        <family val="2"/>
        <scheme val="minor"/>
      </rPr>
      <t xml:space="preserve"> Flared End Section-</t>
    </r>
    <r>
      <rPr>
        <b/>
        <sz val="11"/>
        <color theme="1"/>
        <rFont val="Calibri"/>
        <family val="2"/>
        <scheme val="minor"/>
      </rPr>
      <t>PVC</t>
    </r>
  </si>
  <si>
    <r>
      <rPr>
        <b/>
        <sz val="11"/>
        <color theme="1"/>
        <rFont val="Calibri"/>
        <family val="2"/>
        <scheme val="minor"/>
      </rPr>
      <t>12"</t>
    </r>
    <r>
      <rPr>
        <sz val="11"/>
        <color theme="1"/>
        <rFont val="Calibri"/>
        <family val="2"/>
        <scheme val="minor"/>
      </rPr>
      <t xml:space="preserve"> Flared End Section-</t>
    </r>
    <r>
      <rPr>
        <b/>
        <sz val="11"/>
        <color theme="1"/>
        <rFont val="Calibri"/>
        <family val="2"/>
        <scheme val="minor"/>
      </rPr>
      <t xml:space="preserve"> PVC</t>
    </r>
  </si>
  <si>
    <r>
      <rPr>
        <b/>
        <sz val="11"/>
        <color theme="1"/>
        <rFont val="Calibri"/>
        <family val="2"/>
        <scheme val="minor"/>
      </rPr>
      <t>18"</t>
    </r>
    <r>
      <rPr>
        <sz val="11"/>
        <color theme="1"/>
        <rFont val="Calibri"/>
        <family val="2"/>
        <scheme val="minor"/>
      </rPr>
      <t xml:space="preserve"> Flared End Section- </t>
    </r>
    <r>
      <rPr>
        <b/>
        <sz val="11"/>
        <color theme="1"/>
        <rFont val="Calibri"/>
        <family val="2"/>
        <scheme val="minor"/>
      </rPr>
      <t>PVC</t>
    </r>
  </si>
  <si>
    <t>4.2.7</t>
  </si>
  <si>
    <t>6.2.1</t>
  </si>
  <si>
    <t>6.2.2</t>
  </si>
  <si>
    <t>6.2.3</t>
  </si>
  <si>
    <t>1. Do not change the light gray cells as they have summing equations</t>
  </si>
  <si>
    <t xml:space="preserve">3. Please do not otherwise change items but feel free to add additional descriptions or subsections under these( i.e. 3.1.1) or add additional items at the end of the list (i.e. 3.24) </t>
  </si>
  <si>
    <r>
      <rPr>
        <b/>
        <sz val="11"/>
        <color theme="1"/>
        <rFont val="Calibri"/>
        <family val="2"/>
        <scheme val="minor"/>
      </rPr>
      <t>3/4"</t>
    </r>
    <r>
      <rPr>
        <sz val="11"/>
        <color theme="1"/>
        <rFont val="Calibri"/>
        <family val="2"/>
        <scheme val="minor"/>
      </rPr>
      <t xml:space="preserve"> Water Services, including Tap Saddle, Corp stop and copper and earthwork</t>
    </r>
  </si>
  <si>
    <r>
      <t>On-site demolition and/or removal-</t>
    </r>
    <r>
      <rPr>
        <b/>
        <sz val="11"/>
        <color theme="1"/>
        <rFont val="Calibri"/>
        <family val="2"/>
        <scheme val="minor"/>
      </rPr>
      <t>specify work (may include subsets)</t>
    </r>
  </si>
  <si>
    <r>
      <t>Off-site demolition and/or removal-</t>
    </r>
    <r>
      <rPr>
        <b/>
        <sz val="11"/>
        <color theme="1"/>
        <rFont val="Calibri"/>
        <family val="2"/>
        <scheme val="minor"/>
      </rPr>
      <t>specify work (may include subsets)</t>
    </r>
  </si>
  <si>
    <t>Qty</t>
  </si>
  <si>
    <t>Unit Cost</t>
  </si>
  <si>
    <r>
      <rPr>
        <b/>
        <sz val="11"/>
        <color theme="1"/>
        <rFont val="Calibri"/>
        <family val="2"/>
        <scheme val="minor"/>
      </rPr>
      <t xml:space="preserve">60" </t>
    </r>
    <r>
      <rPr>
        <sz val="11"/>
        <color theme="1"/>
        <rFont val="Calibri"/>
        <family val="2"/>
        <scheme val="minor"/>
      </rPr>
      <t>Diameter Manhole</t>
    </r>
  </si>
  <si>
    <t>5.2.4</t>
  </si>
  <si>
    <t xml:space="preserve">Project Number: </t>
  </si>
  <si>
    <t>4. Final Cost of Construction must be signed by the Engineer of Record</t>
  </si>
  <si>
    <r>
      <t xml:space="preserve">2. All </t>
    </r>
    <r>
      <rPr>
        <b/>
        <sz val="12"/>
        <color theme="1"/>
        <rFont val="Calibri"/>
        <family val="2"/>
        <scheme val="minor"/>
      </rPr>
      <t>bold values</t>
    </r>
    <r>
      <rPr>
        <sz val="12"/>
        <color theme="1"/>
        <rFont val="Calibri"/>
        <family val="2"/>
        <scheme val="minor"/>
      </rPr>
      <t xml:space="preserve"> should be changed depending on the project. Please remove the bold on submitted copy, once all values are changed or confirmed</t>
    </r>
  </si>
  <si>
    <t>CONSTRUCTION COST SCHEDULE</t>
  </si>
  <si>
    <r>
      <t>MESA COUNTY- CONSTRUCTION COST SCHEDULE- INSTRUCTIONS</t>
    </r>
    <r>
      <rPr>
        <sz val="12"/>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</si>
</sst>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164" formatCode="&quot;$&quot;#,##0.00"/>
    <numFmt numFmtId="165" formatCode="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2"/>
      <name val="Arial Narrow"/>
      <family val="2"/>
    </font>
    <font>
      <b/>
      <sz val="14"/>
      <name val="Arial Narrow"/>
      <family val="2"/>
    </font>
    <font>
      <b/>
      <sz val="10"/>
      <name val="Wingdings"/>
      <charset val="2"/>
    </font>
    <font>
      <b/>
      <sz val="12"/>
      <name val="Arial Narrow"/>
      <family val="2"/>
    </font>
    <font>
      <sz val="10"/>
      <name val="Arial Narrow"/>
      <family val="2"/>
    </font>
    <font>
      <u/>
      <sz val="12"/>
      <name val="Arial Narrow"/>
      <family val="2"/>
    </font>
    <font>
      <b/>
      <sz val="11"/>
      <name val="Arial Narrow"/>
      <family val="2"/>
    </font>
    <font>
      <b/>
      <sz val="10"/>
      <name val="Arial Narrow"/>
      <family val="2"/>
    </font>
    <font>
      <u/>
      <sz val="10"/>
      <name val="Arial Narrow"/>
      <family val="2"/>
    </font>
    <font>
      <b/>
      <u/>
      <sz val="10"/>
      <name val="Arial Narrow"/>
      <family val="2"/>
    </font>
    <font>
      <i/>
      <sz val="11"/>
      <color theme="1"/>
      <name val="Calibri"/>
      <family val="2"/>
      <scheme val="minor"/>
    </font>
    <font>
      <u/>
      <sz val="11"/>
      <color theme="1"/>
      <name val="Calibri"/>
      <family val="2"/>
      <scheme val="minor"/>
    </font>
    <font>
      <b/>
      <u/>
      <sz val="11"/>
      <color theme="1"/>
      <name val="Calibri"/>
      <family val="2"/>
      <scheme val="minor"/>
    </font>
    <font>
      <b/>
      <sz val="12"/>
      <name val="Calibri"/>
      <family val="2"/>
      <scheme val="minor"/>
    </font>
    <font>
      <sz val="12"/>
      <name val="Calibri"/>
      <family val="2"/>
      <scheme val="minor"/>
    </font>
    <font>
      <sz val="12"/>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s>
  <borders count="35">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double">
        <color indexed="8"/>
      </left>
      <right/>
      <top style="double">
        <color indexed="8"/>
      </top>
      <bottom style="medium">
        <color indexed="8"/>
      </bottom>
      <diagonal/>
    </border>
    <border>
      <left/>
      <right/>
      <top style="double">
        <color indexed="8"/>
      </top>
      <bottom style="medium">
        <color indexed="8"/>
      </bottom>
      <diagonal/>
    </border>
    <border>
      <left/>
      <right style="medium">
        <color indexed="8"/>
      </right>
      <top style="double">
        <color indexed="8"/>
      </top>
      <bottom style="medium">
        <color indexed="8"/>
      </bottom>
      <diagonal/>
    </border>
    <border>
      <left/>
      <right style="double">
        <color indexed="8"/>
      </right>
      <top style="double">
        <color indexed="8"/>
      </top>
      <bottom style="medium">
        <color indexed="8"/>
      </bottom>
      <diagonal/>
    </border>
    <border>
      <left style="double">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double">
        <color indexed="8"/>
      </right>
      <top/>
      <bottom style="medium">
        <color indexed="8"/>
      </bottom>
      <diagonal/>
    </border>
    <border>
      <left style="double">
        <color indexed="8"/>
      </left>
      <right/>
      <top style="medium">
        <color indexed="8"/>
      </top>
      <bottom style="double">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right style="double">
        <color indexed="8"/>
      </right>
      <top/>
      <bottom style="double">
        <color indexed="8"/>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58">
    <xf numFmtId="0" fontId="0" fillId="0" borderId="0" xfId="0"/>
    <xf numFmtId="0" fontId="2" fillId="0" borderId="0" xfId="0" applyFont="1" applyAlignment="1">
      <alignment horizontal="center"/>
    </xf>
    <xf numFmtId="0" fontId="2" fillId="0" borderId="0" xfId="0" applyFont="1"/>
    <xf numFmtId="0" fontId="0" fillId="0" borderId="0" xfId="0" applyBorder="1"/>
    <xf numFmtId="0" fontId="2" fillId="0" borderId="0" xfId="0" applyFont="1" applyBorder="1"/>
    <xf numFmtId="0" fontId="3" fillId="0" borderId="0" xfId="0" applyFont="1"/>
    <xf numFmtId="0" fontId="0" fillId="0" borderId="0" xfId="0"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3" fillId="3" borderId="0" xfId="0" applyFont="1" applyFill="1" applyBorder="1"/>
    <xf numFmtId="7" fontId="4" fillId="3" borderId="0" xfId="1" applyNumberFormat="1" applyFont="1" applyFill="1" applyBorder="1" applyAlignment="1">
      <alignment horizontal="center"/>
    </xf>
    <xf numFmtId="0" fontId="2" fillId="2" borderId="1" xfId="0" applyFont="1" applyFill="1" applyBorder="1" applyAlignment="1">
      <alignment horizontal="center"/>
    </xf>
    <xf numFmtId="0" fontId="2"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Border="1" applyAlignment="1">
      <alignment horizontal="center"/>
    </xf>
    <xf numFmtId="0" fontId="0" fillId="0" borderId="0" xfId="0" applyFill="1" applyBorder="1" applyAlignment="1">
      <alignment horizontal="center"/>
    </xf>
    <xf numFmtId="0" fontId="0" fillId="0" borderId="0" xfId="0" applyFill="1" applyBorder="1"/>
    <xf numFmtId="7" fontId="0" fillId="0" borderId="0" xfId="0" applyNumberFormat="1"/>
    <xf numFmtId="0" fontId="0" fillId="4" borderId="0" xfId="0" applyFill="1" applyBorder="1" applyAlignment="1">
      <alignment horizontal="center"/>
    </xf>
    <xf numFmtId="3" fontId="0" fillId="0" borderId="0" xfId="0" applyNumberFormat="1"/>
    <xf numFmtId="7" fontId="3" fillId="0" borderId="0" xfId="0" applyNumberFormat="1" applyFont="1"/>
    <xf numFmtId="0" fontId="2" fillId="2" borderId="1" xfId="0" applyFont="1" applyFill="1" applyBorder="1" applyAlignment="1">
      <alignment horizontal="center" wrapText="1"/>
    </xf>
    <xf numFmtId="0" fontId="2" fillId="0" borderId="0"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Border="1" applyAlignment="1">
      <alignment wrapText="1"/>
    </xf>
    <xf numFmtId="0" fontId="2" fillId="0" borderId="0" xfId="0" applyFont="1" applyBorder="1" applyAlignment="1">
      <alignment wrapText="1"/>
    </xf>
    <xf numFmtId="0" fontId="0" fillId="0" borderId="0" xfId="0" applyFill="1" applyBorder="1" applyAlignment="1">
      <alignment wrapText="1"/>
    </xf>
    <xf numFmtId="0" fontId="0" fillId="0" borderId="0" xfId="0" applyAlignment="1">
      <alignment wrapText="1"/>
    </xf>
    <xf numFmtId="0" fontId="3" fillId="3" borderId="0" xfId="0" applyFont="1" applyFill="1" applyBorder="1" applyAlignment="1">
      <alignment wrapText="1"/>
    </xf>
    <xf numFmtId="0" fontId="9" fillId="0" borderId="0" xfId="0" applyFont="1"/>
    <xf numFmtId="0" fontId="7" fillId="0" borderId="0" xfId="0" applyFont="1" applyAlignment="1">
      <alignment horizontal="center"/>
    </xf>
    <xf numFmtId="164" fontId="9" fillId="0" borderId="0" xfId="0" applyNumberFormat="1" applyFont="1"/>
    <xf numFmtId="0" fontId="8" fillId="0" borderId="0" xfId="0" applyFont="1" applyAlignment="1">
      <alignment horizontal="right"/>
    </xf>
    <xf numFmtId="0" fontId="8" fillId="0" borderId="0" xfId="0" applyFont="1" applyBorder="1" applyAlignment="1"/>
    <xf numFmtId="0" fontId="10" fillId="0" borderId="0" xfId="0" applyFont="1" applyBorder="1" applyAlignment="1"/>
    <xf numFmtId="0" fontId="8" fillId="0" borderId="0" xfId="0" applyFont="1" applyBorder="1" applyAlignment="1">
      <alignment horizontal="center"/>
    </xf>
    <xf numFmtId="164" fontId="11" fillId="0" borderId="9" xfId="0" applyNumberFormat="1" applyFont="1" applyBorder="1" applyAlignment="1">
      <alignment horizontal="center"/>
    </xf>
    <xf numFmtId="0" fontId="11" fillId="0" borderId="10" xfId="0" applyFont="1" applyBorder="1" applyAlignment="1">
      <alignment horizontal="center"/>
    </xf>
    <xf numFmtId="164" fontId="11" fillId="0" borderId="18" xfId="0" applyNumberFormat="1" applyFont="1" applyBorder="1"/>
    <xf numFmtId="0" fontId="12" fillId="0" borderId="20" xfId="0" applyFont="1" applyBorder="1" applyAlignment="1">
      <alignment horizontal="center" vertical="center" wrapText="1"/>
    </xf>
    <xf numFmtId="0" fontId="12" fillId="0" borderId="20" xfId="0" applyFont="1" applyBorder="1" applyAlignment="1" applyProtection="1">
      <alignment horizontal="center" vertical="center" wrapText="1"/>
      <protection locked="0"/>
    </xf>
    <xf numFmtId="164" fontId="12" fillId="0" borderId="22" xfId="0" applyNumberFormat="1" applyFont="1" applyBorder="1" applyAlignment="1">
      <alignment horizontal="right" vertical="center" wrapText="1"/>
    </xf>
    <xf numFmtId="0" fontId="9" fillId="0" borderId="0" xfId="0" applyFont="1" applyAlignment="1">
      <alignment horizontal="left"/>
    </xf>
    <xf numFmtId="0" fontId="12" fillId="0" borderId="0" xfId="0" applyFont="1" applyAlignment="1">
      <alignment horizontal="center"/>
    </xf>
    <xf numFmtId="0" fontId="12" fillId="0" borderId="0" xfId="0" applyFont="1"/>
    <xf numFmtId="14" fontId="9" fillId="0" borderId="0" xfId="0" applyNumberFormat="1" applyFont="1" applyBorder="1"/>
    <xf numFmtId="0" fontId="9" fillId="0" borderId="0" xfId="0" applyFont="1" applyAlignment="1">
      <alignment horizontal="center"/>
    </xf>
    <xf numFmtId="0" fontId="13" fillId="0" borderId="0" xfId="0" applyFont="1" applyBorder="1" applyAlignment="1"/>
    <xf numFmtId="164" fontId="13" fillId="0" borderId="0" xfId="0" applyNumberFormat="1" applyFont="1" applyBorder="1" applyAlignment="1"/>
    <xf numFmtId="0" fontId="12" fillId="0" borderId="0" xfId="0" applyFont="1" applyAlignment="1"/>
    <xf numFmtId="14" fontId="13" fillId="0" borderId="0" xfId="0" applyNumberFormat="1" applyFont="1" applyBorder="1"/>
    <xf numFmtId="0" fontId="14" fillId="0" borderId="0" xfId="0" applyFont="1" applyAlignment="1">
      <alignment wrapText="1"/>
    </xf>
    <xf numFmtId="0" fontId="12" fillId="0" borderId="0" xfId="0" applyFont="1" applyAlignment="1">
      <alignment horizontal="right"/>
    </xf>
    <xf numFmtId="0" fontId="12" fillId="0" borderId="6" xfId="0" applyFont="1" applyBorder="1" applyAlignment="1">
      <alignment horizontal="center"/>
    </xf>
    <xf numFmtId="0" fontId="9" fillId="0" borderId="6" xfId="0" applyFont="1" applyBorder="1" applyAlignment="1"/>
    <xf numFmtId="0" fontId="13" fillId="0" borderId="6" xfId="0" applyFont="1" applyBorder="1" applyAlignment="1"/>
    <xf numFmtId="14" fontId="0" fillId="0" borderId="6" xfId="0" applyNumberFormat="1" applyBorder="1"/>
    <xf numFmtId="0" fontId="0" fillId="0" borderId="6" xfId="0" applyBorder="1"/>
    <xf numFmtId="0" fontId="2" fillId="0" borderId="0" xfId="0" applyFont="1" applyFill="1" applyAlignment="1">
      <alignment horizontal="center"/>
    </xf>
    <xf numFmtId="0" fontId="0" fillId="0" borderId="0" xfId="0" applyFont="1" applyAlignment="1">
      <alignment horizontal="left"/>
    </xf>
    <xf numFmtId="0" fontId="15" fillId="0" borderId="0" xfId="0" applyFont="1" applyBorder="1" applyAlignment="1">
      <alignment wrapText="1"/>
    </xf>
    <xf numFmtId="0" fontId="15" fillId="0" borderId="0" xfId="0" applyFont="1" applyFill="1" applyBorder="1" applyAlignment="1">
      <alignment wrapText="1"/>
    </xf>
    <xf numFmtId="0" fontId="15" fillId="0" borderId="0" xfId="0" applyFont="1" applyBorder="1" applyAlignment="1"/>
    <xf numFmtId="7" fontId="2" fillId="2" borderId="2" xfId="1" applyNumberFormat="1" applyFont="1" applyFill="1" applyBorder="1" applyAlignment="1">
      <alignment horizontal="left"/>
    </xf>
    <xf numFmtId="0" fontId="2" fillId="0" borderId="0" xfId="0" applyFont="1" applyFill="1" applyBorder="1" applyAlignment="1">
      <alignment horizontal="left"/>
    </xf>
    <xf numFmtId="0" fontId="2" fillId="0" borderId="0" xfId="0" quotePrefix="1" applyFont="1" applyFill="1" applyBorder="1" applyAlignment="1">
      <alignment horizontal="left"/>
    </xf>
    <xf numFmtId="0" fontId="2" fillId="0" borderId="0" xfId="0" applyFont="1" applyFill="1" applyBorder="1"/>
    <xf numFmtId="2" fontId="0" fillId="0" borderId="0" xfId="0" applyNumberFormat="1" applyBorder="1"/>
    <xf numFmtId="0" fontId="0" fillId="0" borderId="0" xfId="0" applyBorder="1" applyAlignment="1">
      <alignment horizontal="left"/>
    </xf>
    <xf numFmtId="0" fontId="0" fillId="0" borderId="0" xfId="0" applyBorder="1" applyAlignment="1">
      <alignment horizontal="right"/>
    </xf>
    <xf numFmtId="165" fontId="0" fillId="0" borderId="0" xfId="0" applyNumberFormat="1" applyBorder="1" applyAlignment="1">
      <alignment horizontal="left"/>
    </xf>
    <xf numFmtId="2" fontId="0" fillId="0" borderId="0" xfId="0" applyNumberFormat="1" applyBorder="1" applyAlignment="1">
      <alignment horizontal="left"/>
    </xf>
    <xf numFmtId="0" fontId="3" fillId="0" borderId="0" xfId="0" applyFont="1" applyFill="1" applyBorder="1"/>
    <xf numFmtId="0" fontId="2" fillId="0" borderId="6" xfId="0" applyFont="1" applyFill="1" applyBorder="1" applyAlignment="1">
      <alignment horizontal="center"/>
    </xf>
    <xf numFmtId="0" fontId="2" fillId="0" borderId="6" xfId="0" applyFont="1" applyBorder="1" applyAlignment="1">
      <alignment horizontal="center"/>
    </xf>
    <xf numFmtId="0" fontId="0" fillId="0" borderId="6" xfId="0" applyFill="1" applyBorder="1"/>
    <xf numFmtId="0" fontId="0" fillId="0" borderId="6" xfId="0" applyFill="1" applyBorder="1" applyAlignment="1">
      <alignment wrapText="1"/>
    </xf>
    <xf numFmtId="0" fontId="0" fillId="0" borderId="6" xfId="0" applyFont="1" applyBorder="1" applyAlignment="1">
      <alignment horizontal="center"/>
    </xf>
    <xf numFmtId="0" fontId="0" fillId="0" borderId="6" xfId="0" applyBorder="1" applyAlignment="1">
      <alignment horizontal="center"/>
    </xf>
    <xf numFmtId="0" fontId="0" fillId="0" borderId="6" xfId="0" applyBorder="1" applyAlignment="1">
      <alignment wrapText="1"/>
    </xf>
    <xf numFmtId="0" fontId="0" fillId="0" borderId="0" xfId="0" applyFill="1" applyBorder="1" applyAlignment="1">
      <alignment horizontal="right"/>
    </xf>
    <xf numFmtId="0" fontId="0" fillId="0" borderId="6" xfId="0" applyBorder="1" applyAlignment="1">
      <alignment horizontal="left"/>
    </xf>
    <xf numFmtId="44" fontId="2" fillId="2" borderId="1" xfId="1" applyFont="1" applyFill="1" applyBorder="1" applyAlignment="1">
      <alignment horizontal="center"/>
    </xf>
    <xf numFmtId="44" fontId="2" fillId="0" borderId="0" xfId="1" applyFont="1" applyFill="1" applyBorder="1" applyAlignment="1">
      <alignment horizontal="center"/>
    </xf>
    <xf numFmtId="44" fontId="0" fillId="0" borderId="0" xfId="1" applyFont="1" applyBorder="1"/>
    <xf numFmtId="44" fontId="2" fillId="0" borderId="6" xfId="1" applyFont="1" applyBorder="1" applyAlignment="1">
      <alignment horizontal="center"/>
    </xf>
    <xf numFmtId="44" fontId="0" fillId="0" borderId="6" xfId="1" applyFont="1" applyBorder="1"/>
    <xf numFmtId="44" fontId="0" fillId="0" borderId="0" xfId="1" applyFont="1"/>
    <xf numFmtId="44" fontId="2" fillId="4" borderId="0" xfId="1" applyFont="1" applyFill="1" applyBorder="1"/>
    <xf numFmtId="44" fontId="0" fillId="0" borderId="0" xfId="1" applyFont="1" applyFill="1" applyBorder="1"/>
    <xf numFmtId="44" fontId="2" fillId="0" borderId="0" xfId="1" applyFont="1" applyBorder="1"/>
    <xf numFmtId="44" fontId="4" fillId="3" borderId="0" xfId="1" applyFont="1" applyFill="1" applyBorder="1"/>
    <xf numFmtId="44" fontId="0" fillId="0" borderId="0" xfId="1" applyFont="1" applyFill="1" applyBorder="1" applyAlignment="1">
      <alignment horizontal="left"/>
    </xf>
    <xf numFmtId="44" fontId="0" fillId="0" borderId="6" xfId="1" applyFont="1" applyFill="1" applyBorder="1" applyAlignment="1">
      <alignment horizontal="left"/>
    </xf>
    <xf numFmtId="44" fontId="0" fillId="4" borderId="0" xfId="1" applyFont="1" applyFill="1" applyBorder="1"/>
    <xf numFmtId="44" fontId="4" fillId="3" borderId="0" xfId="1" applyFont="1" applyFill="1" applyBorder="1" applyAlignment="1">
      <alignment horizontal="right"/>
    </xf>
    <xf numFmtId="2" fontId="0" fillId="0" borderId="6" xfId="0" applyNumberFormat="1" applyBorder="1"/>
    <xf numFmtId="0" fontId="16" fillId="0" borderId="0" xfId="0" applyFont="1" applyFill="1" applyBorder="1"/>
    <xf numFmtId="0" fontId="16" fillId="0" borderId="0" xfId="0" applyFont="1" applyBorder="1"/>
    <xf numFmtId="0" fontId="16" fillId="0" borderId="0" xfId="0" applyFont="1" applyBorder="1" applyAlignment="1">
      <alignment horizontal="center"/>
    </xf>
    <xf numFmtId="0" fontId="16" fillId="0" borderId="0" xfId="0" applyFont="1" applyFill="1" applyBorder="1" applyAlignment="1">
      <alignment wrapText="1"/>
    </xf>
    <xf numFmtId="44" fontId="16" fillId="0" borderId="0" xfId="1" applyFont="1" applyFill="1" applyBorder="1" applyAlignment="1">
      <alignment horizontal="left"/>
    </xf>
    <xf numFmtId="44" fontId="16" fillId="0" borderId="0" xfId="1" applyFont="1" applyBorder="1"/>
    <xf numFmtId="164" fontId="9" fillId="0" borderId="13" xfId="0" applyNumberFormat="1" applyFont="1" applyBorder="1" applyAlignment="1">
      <alignment horizontal="center"/>
    </xf>
    <xf numFmtId="164" fontId="9" fillId="0" borderId="13" xfId="0" quotePrefix="1" applyNumberFormat="1" applyFont="1" applyBorder="1" applyAlignment="1" applyProtection="1">
      <alignment horizontal="center"/>
      <protection locked="0"/>
    </xf>
    <xf numFmtId="164" fontId="9" fillId="0" borderId="13" xfId="0" applyNumberFormat="1" applyFont="1" applyBorder="1" applyAlignment="1" applyProtection="1">
      <alignment horizontal="center"/>
      <protection locked="0"/>
    </xf>
    <xf numFmtId="164" fontId="9" fillId="0" borderId="2" xfId="0" applyNumberFormat="1" applyFont="1" applyBorder="1" applyAlignment="1" applyProtection="1">
      <alignment horizontal="center"/>
      <protection locked="0"/>
    </xf>
    <xf numFmtId="7" fontId="9" fillId="5" borderId="14" xfId="1" applyNumberFormat="1" applyFont="1" applyFill="1" applyBorder="1" applyAlignment="1">
      <alignment horizontal="center"/>
    </xf>
    <xf numFmtId="7" fontId="2" fillId="5" borderId="4" xfId="1" applyNumberFormat="1" applyFont="1" applyFill="1" applyBorder="1" applyAlignment="1">
      <alignment horizontal="left"/>
    </xf>
    <xf numFmtId="0" fontId="2" fillId="5" borderId="0" xfId="0" applyFont="1" applyFill="1" applyAlignment="1">
      <alignment horizontal="left"/>
    </xf>
    <xf numFmtId="0" fontId="2" fillId="5" borderId="6" xfId="0" applyFont="1" applyFill="1" applyBorder="1" applyAlignment="1">
      <alignment horizontal="left"/>
    </xf>
    <xf numFmtId="7" fontId="2" fillId="5" borderId="31" xfId="1" applyNumberFormat="1" applyFont="1" applyFill="1" applyBorder="1" applyAlignment="1">
      <alignment horizontal="left"/>
    </xf>
    <xf numFmtId="7" fontId="17" fillId="5" borderId="4" xfId="1" applyNumberFormat="1" applyFont="1" applyFill="1" applyBorder="1" applyAlignment="1">
      <alignment horizontal="left"/>
    </xf>
    <xf numFmtId="7" fontId="2" fillId="5" borderId="0" xfId="1" applyNumberFormat="1" applyFont="1" applyFill="1" applyAlignment="1">
      <alignment horizontal="left"/>
    </xf>
    <xf numFmtId="7" fontId="4" fillId="5" borderId="5" xfId="1" applyNumberFormat="1" applyFont="1" applyFill="1" applyBorder="1" applyAlignment="1">
      <alignment horizontal="left"/>
    </xf>
    <xf numFmtId="7" fontId="2" fillId="5" borderId="0" xfId="1" applyNumberFormat="1" applyFont="1" applyFill="1" applyBorder="1" applyAlignment="1">
      <alignment horizontal="left"/>
    </xf>
    <xf numFmtId="164" fontId="12" fillId="5" borderId="26" xfId="0" applyNumberFormat="1" applyFont="1" applyFill="1" applyBorder="1" applyAlignment="1">
      <alignment horizontal="right" vertical="center" wrapText="1"/>
    </xf>
    <xf numFmtId="164" fontId="8" fillId="5" borderId="30" xfId="0" applyNumberFormat="1" applyFont="1" applyFill="1" applyBorder="1" applyAlignment="1">
      <alignment horizontal="right" vertical="center" wrapText="1"/>
    </xf>
    <xf numFmtId="0" fontId="9" fillId="0" borderId="24" xfId="0" applyFont="1" applyBorder="1" applyAlignment="1">
      <alignment horizontal="center" vertical="center" wrapText="1"/>
    </xf>
    <xf numFmtId="0" fontId="9" fillId="0" borderId="24" xfId="0" applyFont="1" applyBorder="1" applyAlignment="1" applyProtection="1">
      <alignment horizontal="center" vertical="center" wrapText="1"/>
      <protection locked="0"/>
    </xf>
    <xf numFmtId="0" fontId="7" fillId="0" borderId="0" xfId="0" applyFont="1" applyAlignment="1">
      <alignment horizontal="center"/>
    </xf>
    <xf numFmtId="0" fontId="2" fillId="0" borderId="0" xfId="0" applyFont="1" applyBorder="1" applyAlignment="1"/>
    <xf numFmtId="0" fontId="2" fillId="4" borderId="0" xfId="0" applyFont="1" applyFill="1" applyBorder="1" applyAlignment="1"/>
    <xf numFmtId="44" fontId="0" fillId="0" borderId="0" xfId="1" applyNumberFormat="1" applyFont="1" applyBorder="1"/>
    <xf numFmtId="0" fontId="8" fillId="0" borderId="0" xfId="0" applyFont="1" applyAlignment="1">
      <alignment horizontal="left"/>
    </xf>
    <xf numFmtId="0" fontId="8" fillId="0" borderId="32" xfId="0" applyFont="1" applyBorder="1" applyAlignment="1">
      <alignment horizontal="left"/>
    </xf>
    <xf numFmtId="0" fontId="8" fillId="0" borderId="33" xfId="0" applyFont="1" applyBorder="1" applyAlignment="1" applyProtection="1">
      <protection locked="0"/>
    </xf>
    <xf numFmtId="0" fontId="8" fillId="0" borderId="34" xfId="0" applyFont="1" applyBorder="1" applyAlignment="1" applyProtection="1">
      <protection locked="0"/>
    </xf>
    <xf numFmtId="0" fontId="6" fillId="0" borderId="0" xfId="0" applyFont="1" applyAlignment="1"/>
    <xf numFmtId="0" fontId="18" fillId="0" borderId="0" xfId="0" applyFont="1" applyAlignment="1"/>
    <xf numFmtId="0" fontId="20" fillId="0" borderId="0" xfId="0" applyFont="1" applyAlignment="1">
      <alignment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9" fillId="0" borderId="11" xfId="0" applyFont="1" applyBorder="1" applyAlignment="1">
      <alignment horizontal="left"/>
    </xf>
    <xf numFmtId="0" fontId="9" fillId="0" borderId="12" xfId="0" applyFont="1" applyBorder="1" applyAlignment="1">
      <alignment horizontal="left"/>
    </xf>
    <xf numFmtId="0" fontId="9" fillId="0" borderId="11" xfId="0" applyFont="1" applyBorder="1" applyAlignment="1" applyProtection="1">
      <alignment horizontal="left"/>
      <protection locked="0"/>
    </xf>
    <xf numFmtId="0" fontId="9" fillId="0" borderId="12" xfId="0" applyFont="1" applyBorder="1" applyAlignment="1" applyProtection="1">
      <alignment horizontal="left"/>
      <protection locked="0"/>
    </xf>
    <xf numFmtId="0" fontId="11" fillId="0" borderId="15" xfId="0" applyFont="1" applyBorder="1" applyAlignment="1">
      <alignment horizontal="right"/>
    </xf>
    <xf numFmtId="0" fontId="11" fillId="0" borderId="16" xfId="0" applyFont="1" applyBorder="1" applyAlignment="1">
      <alignment horizontal="right"/>
    </xf>
    <xf numFmtId="0" fontId="11" fillId="0" borderId="17" xfId="0" applyFont="1" applyBorder="1" applyAlignment="1">
      <alignment horizontal="right"/>
    </xf>
    <xf numFmtId="0" fontId="11" fillId="0" borderId="7" xfId="0" applyFont="1" applyBorder="1" applyAlignment="1">
      <alignment horizontal="center"/>
    </xf>
    <xf numFmtId="0" fontId="11" fillId="0" borderId="8" xfId="0" applyFont="1" applyBorder="1"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8" fillId="0" borderId="6" xfId="0" applyFont="1" applyBorder="1" applyAlignment="1" applyProtection="1">
      <alignment horizontal="center"/>
      <protection locked="0"/>
    </xf>
    <xf numFmtId="0" fontId="2" fillId="0" borderId="3" xfId="0" applyFont="1" applyBorder="1" applyAlignment="1"/>
    <xf numFmtId="0" fontId="2" fillId="0" borderId="0" xfId="0" applyFont="1" applyBorder="1" applyAlignment="1"/>
    <xf numFmtId="0" fontId="2" fillId="4" borderId="3" xfId="0" applyFont="1" applyFill="1" applyBorder="1" applyAlignment="1"/>
    <xf numFmtId="0" fontId="2" fillId="4" borderId="0" xfId="0" applyFont="1" applyFill="1" applyBorder="1" applyAlignment="1"/>
  </cellXfs>
  <cellStyles count="2">
    <cellStyle name="Currency" xfId="1" builtinId="4"/>
    <cellStyle name="Normal" xfId="0" builtinId="0"/>
  </cellStyles>
  <dxfs count="0"/>
  <tableStyles count="0" defaultTableStyle="TableStyleMedium9" defaultPivotStyle="PivotStyleLight16"/>
  <colors>
    <mruColors>
      <color rgb="FF7CD52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9"/>
  <sheetViews>
    <sheetView workbookViewId="0">
      <selection activeCell="B3" sqref="B3"/>
    </sheetView>
  </sheetViews>
  <sheetFormatPr defaultRowHeight="15" x14ac:dyDescent="0.25"/>
  <cols>
    <col min="2" max="2" width="102.85546875" style="28" customWidth="1"/>
  </cols>
  <sheetData>
    <row r="2" spans="2:10" ht="18" x14ac:dyDescent="0.25">
      <c r="B2" s="130" t="s">
        <v>173</v>
      </c>
      <c r="C2" s="129"/>
      <c r="D2" s="129"/>
      <c r="E2" s="129"/>
      <c r="F2" s="129"/>
      <c r="G2" s="129"/>
      <c r="H2" s="129"/>
      <c r="I2" s="129"/>
      <c r="J2" s="129"/>
    </row>
    <row r="3" spans="2:10" ht="15.75" x14ac:dyDescent="0.25">
      <c r="B3" s="131"/>
    </row>
    <row r="4" spans="2:10" ht="15.75" x14ac:dyDescent="0.25">
      <c r="B4" s="131" t="s">
        <v>160</v>
      </c>
    </row>
    <row r="5" spans="2:10" ht="31.5" x14ac:dyDescent="0.25">
      <c r="B5" s="131" t="s">
        <v>171</v>
      </c>
    </row>
    <row r="6" spans="2:10" ht="31.5" x14ac:dyDescent="0.25">
      <c r="B6" s="131" t="s">
        <v>161</v>
      </c>
    </row>
    <row r="7" spans="2:10" ht="15.75" x14ac:dyDescent="0.25">
      <c r="B7" s="131" t="s">
        <v>170</v>
      </c>
    </row>
    <row r="8" spans="2:10" ht="15.75" x14ac:dyDescent="0.25">
      <c r="B8" s="131"/>
    </row>
    <row r="9" spans="2:10" ht="15.75" x14ac:dyDescent="0.25">
      <c r="B9" s="13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workbookViewId="0">
      <selection activeCell="K18" sqref="K18"/>
    </sheetView>
  </sheetViews>
  <sheetFormatPr defaultRowHeight="15" x14ac:dyDescent="0.25"/>
  <cols>
    <col min="3" max="3" width="12" customWidth="1"/>
    <col min="7" max="7" width="5.5703125" customWidth="1"/>
    <col min="8" max="8" width="14" customWidth="1"/>
  </cols>
  <sheetData>
    <row r="1" spans="1:9" ht="15.75" x14ac:dyDescent="0.25">
      <c r="A1" s="150" t="s">
        <v>44</v>
      </c>
      <c r="B1" s="150"/>
      <c r="C1" s="150"/>
      <c r="D1" s="150"/>
      <c r="E1" s="150"/>
      <c r="F1" s="150"/>
      <c r="G1" s="150"/>
      <c r="H1" s="150"/>
      <c r="I1" s="150"/>
    </row>
    <row r="2" spans="1:9" ht="18" x14ac:dyDescent="0.25">
      <c r="A2" s="151" t="s">
        <v>172</v>
      </c>
      <c r="B2" s="151"/>
      <c r="C2" s="151"/>
      <c r="D2" s="151"/>
      <c r="E2" s="151"/>
      <c r="F2" s="151"/>
      <c r="G2" s="151"/>
      <c r="H2" s="151"/>
      <c r="I2" s="151"/>
    </row>
    <row r="3" spans="1:9" ht="15.75" x14ac:dyDescent="0.25">
      <c r="A3" s="152" t="s">
        <v>45</v>
      </c>
      <c r="B3" s="152"/>
      <c r="C3" s="152"/>
      <c r="D3" s="152"/>
      <c r="E3" s="152"/>
      <c r="F3" s="152"/>
      <c r="G3" s="152"/>
      <c r="H3" s="152"/>
      <c r="I3" s="152"/>
    </row>
    <row r="4" spans="1:9" x14ac:dyDescent="0.25">
      <c r="B4" s="30"/>
      <c r="C4" s="30"/>
      <c r="D4" s="30"/>
      <c r="E4" s="31"/>
      <c r="F4" s="30"/>
      <c r="G4" s="32"/>
      <c r="H4" s="30"/>
      <c r="I4" s="30"/>
    </row>
    <row r="5" spans="1:9" ht="15.75" x14ac:dyDescent="0.25">
      <c r="B5" s="33" t="s">
        <v>46</v>
      </c>
      <c r="C5" s="153"/>
      <c r="D5" s="153"/>
      <c r="E5" s="153"/>
      <c r="F5" s="153"/>
      <c r="G5" s="153"/>
      <c r="H5" s="34"/>
      <c r="I5" s="35"/>
    </row>
    <row r="6" spans="1:9" ht="15.75" x14ac:dyDescent="0.25">
      <c r="B6" s="33"/>
      <c r="C6" s="36"/>
      <c r="D6" s="36"/>
      <c r="E6" s="36"/>
      <c r="F6" s="36"/>
      <c r="G6" s="36"/>
      <c r="H6" s="34"/>
      <c r="I6" s="35"/>
    </row>
    <row r="7" spans="1:9" ht="15.75" x14ac:dyDescent="0.25">
      <c r="B7" s="33" t="s">
        <v>47</v>
      </c>
      <c r="C7" s="153"/>
      <c r="D7" s="153"/>
      <c r="E7" s="153"/>
      <c r="F7" s="153"/>
      <c r="G7" s="153"/>
      <c r="H7" s="34"/>
      <c r="I7" s="35"/>
    </row>
    <row r="8" spans="1:9" ht="15.75" thickBot="1" x14ac:dyDescent="0.3">
      <c r="B8" s="30"/>
      <c r="C8" s="30"/>
      <c r="D8" s="30"/>
      <c r="E8" s="31"/>
      <c r="F8" s="30"/>
      <c r="G8" s="32"/>
      <c r="H8" s="30"/>
      <c r="I8" s="30"/>
    </row>
    <row r="9" spans="1:9" ht="18" thickTop="1" thickBot="1" x14ac:dyDescent="0.35">
      <c r="B9" s="148" t="s">
        <v>48</v>
      </c>
      <c r="C9" s="149"/>
      <c r="D9" s="149"/>
      <c r="E9" s="149"/>
      <c r="F9" s="149"/>
      <c r="G9" s="37"/>
      <c r="H9" s="38" t="s">
        <v>49</v>
      </c>
      <c r="I9" s="30"/>
    </row>
    <row r="10" spans="1:9" ht="15.75" thickBot="1" x14ac:dyDescent="0.3">
      <c r="B10" s="141" t="str">
        <f>'Base Bid'!B9</f>
        <v>1. EARTHWORK/ SET-UP</v>
      </c>
      <c r="C10" s="142"/>
      <c r="D10" s="142"/>
      <c r="E10" s="142"/>
      <c r="F10" s="142"/>
      <c r="G10" s="104"/>
      <c r="H10" s="108">
        <f>'Base Bid'!H9</f>
        <v>0</v>
      </c>
      <c r="I10" s="30"/>
    </row>
    <row r="11" spans="1:9" ht="15.75" thickBot="1" x14ac:dyDescent="0.3">
      <c r="B11" s="143" t="str">
        <f>'Base Bid'!B20</f>
        <v>2. STORMWATER CONTROL STRUCTURES</v>
      </c>
      <c r="C11" s="144"/>
      <c r="D11" s="144"/>
      <c r="E11" s="144"/>
      <c r="F11" s="144"/>
      <c r="G11" s="105"/>
      <c r="H11" s="108">
        <f>'Base Bid'!H20</f>
        <v>0</v>
      </c>
      <c r="I11" s="30"/>
    </row>
    <row r="12" spans="1:9" ht="15.75" thickBot="1" x14ac:dyDescent="0.3">
      <c r="B12" s="143" t="str">
        <f>'Base Bid'!B28</f>
        <v>3. STREET IMPROVEMENTS</v>
      </c>
      <c r="C12" s="144"/>
      <c r="D12" s="144"/>
      <c r="E12" s="144"/>
      <c r="F12" s="144"/>
      <c r="G12" s="106"/>
      <c r="H12" s="108">
        <f>'Base Bid'!H28</f>
        <v>0</v>
      </c>
      <c r="I12" s="30"/>
    </row>
    <row r="13" spans="1:9" ht="15.75" thickBot="1" x14ac:dyDescent="0.3">
      <c r="B13" s="143" t="str">
        <f>'Base Bid'!B53</f>
        <v>4. STORMWATER SYSTEM</v>
      </c>
      <c r="C13" s="144"/>
      <c r="D13" s="144"/>
      <c r="E13" s="144"/>
      <c r="F13" s="144"/>
      <c r="G13" s="106"/>
      <c r="H13" s="108">
        <f>'Base Bid'!H53</f>
        <v>0</v>
      </c>
      <c r="I13" s="30"/>
    </row>
    <row r="14" spans="1:9" ht="15.75" thickBot="1" x14ac:dyDescent="0.3">
      <c r="B14" s="143" t="str">
        <f>'Base Bid'!B80:C80</f>
        <v>5. SANITARY SEWER</v>
      </c>
      <c r="C14" s="144"/>
      <c r="D14" s="144"/>
      <c r="E14" s="144"/>
      <c r="F14" s="144"/>
      <c r="G14" s="106"/>
      <c r="H14" s="108">
        <f>'Base Bid'!H80</f>
        <v>0</v>
      </c>
      <c r="I14" s="30"/>
    </row>
    <row r="15" spans="1:9" ht="15.75" thickBot="1" x14ac:dyDescent="0.3">
      <c r="B15" s="143" t="str">
        <f>'Base Bid'!B95</f>
        <v>6.WATER SYSTEM</v>
      </c>
      <c r="C15" s="144"/>
      <c r="D15" s="144"/>
      <c r="E15" s="144"/>
      <c r="F15" s="144"/>
      <c r="G15" s="106"/>
      <c r="H15" s="108">
        <f>'Base Bid'!H95</f>
        <v>0</v>
      </c>
      <c r="I15" s="30"/>
    </row>
    <row r="16" spans="1:9" ht="15.75" thickBot="1" x14ac:dyDescent="0.3">
      <c r="B16" s="143" t="str">
        <f>'Base Bid'!B113</f>
        <v>7. IRRIGATION</v>
      </c>
      <c r="C16" s="144"/>
      <c r="D16" s="144"/>
      <c r="E16" s="144"/>
      <c r="F16" s="144"/>
      <c r="G16" s="106"/>
      <c r="H16" s="108">
        <f>'Base Bid'!H113</f>
        <v>0</v>
      </c>
      <c r="I16" s="30"/>
    </row>
    <row r="17" spans="2:9" ht="15.75" thickBot="1" x14ac:dyDescent="0.3">
      <c r="B17" s="143" t="str">
        <f>'Base Bid'!B126</f>
        <v>8. LANDSCAPING</v>
      </c>
      <c r="C17" s="144"/>
      <c r="D17" s="144"/>
      <c r="E17" s="144"/>
      <c r="F17" s="144"/>
      <c r="G17" s="106"/>
      <c r="H17" s="108">
        <f>'Base Bid'!H126</f>
        <v>0</v>
      </c>
      <c r="I17" s="30"/>
    </row>
    <row r="18" spans="2:9" ht="15.75" thickBot="1" x14ac:dyDescent="0.3">
      <c r="B18" s="143" t="str">
        <f>'Base Bid'!B131</f>
        <v>9.OTHER</v>
      </c>
      <c r="C18" s="144"/>
      <c r="D18" s="144"/>
      <c r="E18" s="144"/>
      <c r="F18" s="144"/>
      <c r="G18" s="107"/>
      <c r="H18" s="108">
        <f>'Base Bid'!H131</f>
        <v>0</v>
      </c>
      <c r="I18" s="30"/>
    </row>
    <row r="19" spans="2:9" ht="15.75" thickBot="1" x14ac:dyDescent="0.3">
      <c r="B19" s="143" t="str">
        <f>'Base Bid'!B136</f>
        <v>10. GENERAL CONDITIONS</v>
      </c>
      <c r="C19" s="144"/>
      <c r="D19" s="144"/>
      <c r="E19" s="144"/>
      <c r="F19" s="144"/>
      <c r="G19" s="107"/>
      <c r="H19" s="108">
        <f>'Base Bid'!H136</f>
        <v>0</v>
      </c>
      <c r="I19" s="30"/>
    </row>
    <row r="20" spans="2:9" ht="17.25" thickBot="1" x14ac:dyDescent="0.35">
      <c r="B20" s="145" t="s">
        <v>50</v>
      </c>
      <c r="C20" s="146"/>
      <c r="D20" s="146"/>
      <c r="E20" s="146"/>
      <c r="F20" s="146"/>
      <c r="G20" s="147"/>
      <c r="H20" s="39">
        <f>SUM(H10:H19)</f>
        <v>0</v>
      </c>
      <c r="I20" s="30"/>
    </row>
    <row r="21" spans="2:9" ht="15.75" thickTop="1" x14ac:dyDescent="0.25">
      <c r="B21" s="30"/>
      <c r="C21" s="30"/>
      <c r="D21" s="30"/>
      <c r="E21" s="31"/>
      <c r="F21" s="30"/>
      <c r="G21" s="32"/>
      <c r="H21" s="30"/>
      <c r="I21" s="30"/>
    </row>
    <row r="22" spans="2:9" ht="15.75" thickBot="1" x14ac:dyDescent="0.3">
      <c r="B22" s="30"/>
      <c r="C22" s="30"/>
      <c r="D22" s="30"/>
      <c r="E22" s="31"/>
      <c r="F22" s="30"/>
      <c r="G22" s="32"/>
      <c r="H22" s="30"/>
      <c r="I22" s="30"/>
    </row>
    <row r="23" spans="2:9" ht="33" customHeight="1" thickTop="1" thickBot="1" x14ac:dyDescent="0.3">
      <c r="B23" s="138"/>
      <c r="C23" s="139"/>
      <c r="D23" s="40"/>
      <c r="E23" s="41"/>
      <c r="F23" s="139"/>
      <c r="G23" s="140"/>
      <c r="H23" s="42"/>
      <c r="I23" s="30"/>
    </row>
    <row r="24" spans="2:9" ht="15.75" thickBot="1" x14ac:dyDescent="0.3">
      <c r="B24" s="132" t="s">
        <v>53</v>
      </c>
      <c r="C24" s="133"/>
      <c r="D24" s="119" t="s">
        <v>51</v>
      </c>
      <c r="E24" s="120">
        <v>3</v>
      </c>
      <c r="F24" s="133" t="s">
        <v>52</v>
      </c>
      <c r="G24" s="134"/>
      <c r="H24" s="117">
        <f>H20*E24/100</f>
        <v>0</v>
      </c>
      <c r="I24" s="30"/>
    </row>
    <row r="25" spans="2:9" ht="23.25" customHeight="1" thickBot="1" x14ac:dyDescent="0.3">
      <c r="B25" s="132" t="s">
        <v>54</v>
      </c>
      <c r="C25" s="133"/>
      <c r="D25" s="119" t="s">
        <v>51</v>
      </c>
      <c r="E25" s="120">
        <v>2</v>
      </c>
      <c r="F25" s="133" t="s">
        <v>52</v>
      </c>
      <c r="G25" s="134"/>
      <c r="H25" s="117">
        <f>H20*E25/100</f>
        <v>0</v>
      </c>
      <c r="I25" s="30"/>
    </row>
    <row r="26" spans="2:9" ht="16.5" thickBot="1" x14ac:dyDescent="0.3">
      <c r="B26" s="135" t="s">
        <v>55</v>
      </c>
      <c r="C26" s="136"/>
      <c r="D26" s="136"/>
      <c r="E26" s="136"/>
      <c r="F26" s="136"/>
      <c r="G26" s="137"/>
      <c r="H26" s="118">
        <f>SUM(H20,H23:H25)</f>
        <v>0</v>
      </c>
      <c r="I26" s="30"/>
    </row>
    <row r="27" spans="2:9" ht="15.75" thickTop="1" x14ac:dyDescent="0.25">
      <c r="B27" s="30"/>
      <c r="C27" s="43"/>
      <c r="D27" s="30"/>
      <c r="E27" s="30"/>
      <c r="F27" s="30"/>
      <c r="G27" s="32"/>
      <c r="H27" s="30"/>
      <c r="I27" s="30"/>
    </row>
    <row r="28" spans="2:9" x14ac:dyDescent="0.25">
      <c r="B28" s="53" t="s">
        <v>59</v>
      </c>
      <c r="C28" s="54"/>
      <c r="D28" s="55"/>
      <c r="E28" s="55"/>
      <c r="F28" s="55"/>
      <c r="G28" s="45" t="s">
        <v>56</v>
      </c>
      <c r="H28" s="57"/>
      <c r="I28" s="46"/>
    </row>
    <row r="29" spans="2:9" x14ac:dyDescent="0.25">
      <c r="B29" s="47"/>
      <c r="C29" s="47"/>
      <c r="D29" s="30"/>
      <c r="E29" s="30"/>
      <c r="F29" s="30"/>
      <c r="G29" s="32"/>
      <c r="H29" s="30"/>
      <c r="I29" s="30"/>
    </row>
    <row r="30" spans="2:9" x14ac:dyDescent="0.25">
      <c r="B30" s="53" t="s">
        <v>60</v>
      </c>
      <c r="C30" s="54"/>
      <c r="D30" s="56"/>
      <c r="E30" s="56"/>
      <c r="F30" s="56"/>
      <c r="G30" s="49"/>
      <c r="H30" s="48"/>
      <c r="I30" s="48"/>
    </row>
    <row r="31" spans="2:9" x14ac:dyDescent="0.25">
      <c r="B31" s="30"/>
      <c r="C31" s="30"/>
      <c r="D31" s="30"/>
      <c r="E31" s="30"/>
      <c r="F31" s="30"/>
      <c r="G31" s="32"/>
      <c r="H31" s="30"/>
      <c r="I31" s="30"/>
    </row>
    <row r="32" spans="2:9" x14ac:dyDescent="0.25">
      <c r="C32" s="50"/>
      <c r="D32" s="44" t="s">
        <v>57</v>
      </c>
      <c r="E32" s="50"/>
      <c r="F32" s="50"/>
      <c r="G32" s="50"/>
      <c r="H32" s="50"/>
      <c r="I32" s="30"/>
    </row>
    <row r="33" spans="2:9" x14ac:dyDescent="0.25">
      <c r="B33" s="30"/>
      <c r="C33" s="30"/>
      <c r="D33" s="30"/>
      <c r="E33" s="30"/>
      <c r="F33" s="30"/>
      <c r="G33" s="32"/>
      <c r="H33" s="30"/>
      <c r="I33" s="30"/>
    </row>
    <row r="34" spans="2:9" x14ac:dyDescent="0.25">
      <c r="B34" s="53" t="s">
        <v>58</v>
      </c>
      <c r="C34" s="54"/>
      <c r="D34" s="56"/>
      <c r="E34" s="56"/>
      <c r="F34" s="56"/>
      <c r="G34" s="45" t="s">
        <v>56</v>
      </c>
      <c r="H34" s="58"/>
      <c r="I34" s="51"/>
    </row>
    <row r="35" spans="2:9" x14ac:dyDescent="0.25">
      <c r="B35" s="30"/>
      <c r="C35" s="30"/>
      <c r="D35" s="30"/>
      <c r="E35" s="30"/>
      <c r="F35" s="30"/>
      <c r="G35" s="32"/>
      <c r="H35" s="30"/>
      <c r="I35" s="30"/>
    </row>
    <row r="36" spans="2:9" x14ac:dyDescent="0.25">
      <c r="C36" s="50"/>
      <c r="D36" s="44"/>
      <c r="E36" s="50"/>
      <c r="F36" s="50"/>
      <c r="G36" s="50"/>
      <c r="H36" s="50"/>
      <c r="I36" s="52"/>
    </row>
  </sheetData>
  <mergeCells count="24">
    <mergeCell ref="B9:F9"/>
    <mergeCell ref="A1:I1"/>
    <mergeCell ref="A2:I2"/>
    <mergeCell ref="A3:I3"/>
    <mergeCell ref="C5:G5"/>
    <mergeCell ref="C7:G7"/>
    <mergeCell ref="B23:C23"/>
    <mergeCell ref="F23:G23"/>
    <mergeCell ref="B10:F10"/>
    <mergeCell ref="B11:F11"/>
    <mergeCell ref="B12:F12"/>
    <mergeCell ref="B13:F13"/>
    <mergeCell ref="B14:F14"/>
    <mergeCell ref="B15:F15"/>
    <mergeCell ref="B16:F16"/>
    <mergeCell ref="B17:F17"/>
    <mergeCell ref="B18:F18"/>
    <mergeCell ref="B19:F19"/>
    <mergeCell ref="B20:G20"/>
    <mergeCell ref="B24:C24"/>
    <mergeCell ref="F24:G24"/>
    <mergeCell ref="B25:C25"/>
    <mergeCell ref="F25:G25"/>
    <mergeCell ref="B26:G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2"/>
  <sheetViews>
    <sheetView showRowColHeaders="0" zoomScale="85" zoomScaleNormal="85" zoomScaleSheetLayoutView="100" workbookViewId="0">
      <selection activeCell="A3" sqref="A3:I3"/>
    </sheetView>
  </sheetViews>
  <sheetFormatPr defaultRowHeight="15" x14ac:dyDescent="0.25"/>
  <cols>
    <col min="1" max="1" width="1.5703125" style="17" customWidth="1"/>
    <col min="2" max="2" width="9.140625" style="3" customWidth="1"/>
    <col min="3" max="3" width="77.140625" style="28" customWidth="1"/>
    <col min="4" max="4" width="8.7109375" style="28" customWidth="1"/>
    <col min="5" max="5" width="7.28515625" style="6" customWidth="1"/>
    <col min="6" max="6" width="8.85546875" style="88" customWidth="1"/>
    <col min="7" max="7" width="10" style="88" customWidth="1"/>
    <col min="8" max="8" width="14.42578125" style="114" customWidth="1"/>
    <col min="10" max="12" width="11.85546875" bestFit="1" customWidth="1"/>
    <col min="13" max="13" width="18.85546875" bestFit="1" customWidth="1"/>
  </cols>
  <sheetData>
    <row r="1" spans="1:9" ht="15.75" x14ac:dyDescent="0.25">
      <c r="A1" s="150" t="s">
        <v>44</v>
      </c>
      <c r="B1" s="150"/>
      <c r="C1" s="150"/>
      <c r="D1" s="150"/>
      <c r="E1" s="150"/>
      <c r="F1" s="150"/>
      <c r="G1" s="150"/>
      <c r="H1" s="150"/>
      <c r="I1" s="150"/>
    </row>
    <row r="2" spans="1:9" ht="18" x14ac:dyDescent="0.25">
      <c r="A2" s="151" t="s">
        <v>172</v>
      </c>
      <c r="B2" s="151"/>
      <c r="C2" s="151"/>
      <c r="D2" s="151"/>
      <c r="E2" s="151"/>
      <c r="F2" s="151"/>
      <c r="G2" s="151"/>
      <c r="H2" s="151"/>
      <c r="I2" s="151"/>
    </row>
    <row r="3" spans="1:9" ht="15.75" x14ac:dyDescent="0.25">
      <c r="A3" s="152" t="s">
        <v>45</v>
      </c>
      <c r="B3" s="152"/>
      <c r="C3" s="152"/>
      <c r="D3" s="152"/>
      <c r="E3" s="152"/>
      <c r="F3" s="152"/>
      <c r="G3" s="152"/>
      <c r="H3" s="152"/>
      <c r="I3" s="152"/>
    </row>
    <row r="4" spans="1:9" x14ac:dyDescent="0.25">
      <c r="A4"/>
      <c r="B4" s="30"/>
      <c r="C4" s="30"/>
      <c r="D4" s="30"/>
      <c r="E4" s="121"/>
      <c r="F4" s="30"/>
      <c r="G4" s="32"/>
      <c r="H4" s="30"/>
      <c r="I4" s="30"/>
    </row>
    <row r="5" spans="1:9" ht="15.75" x14ac:dyDescent="0.25">
      <c r="A5"/>
      <c r="B5" s="126" t="s">
        <v>46</v>
      </c>
      <c r="C5" s="128"/>
      <c r="D5" s="127" t="s">
        <v>169</v>
      </c>
      <c r="E5" s="127"/>
      <c r="F5" s="127"/>
      <c r="G5" s="128"/>
      <c r="H5" s="34"/>
      <c r="I5" s="35"/>
    </row>
    <row r="6" spans="1:9" ht="16.5" thickBot="1" x14ac:dyDescent="0.3">
      <c r="A6"/>
      <c r="B6" s="125"/>
      <c r="C6" s="36"/>
      <c r="D6" s="36"/>
      <c r="E6" s="36"/>
      <c r="F6" s="36"/>
      <c r="G6" s="36"/>
      <c r="H6" s="34"/>
      <c r="I6" s="35"/>
    </row>
    <row r="7" spans="1:9" s="1" customFormat="1" x14ac:dyDescent="0.25">
      <c r="A7" s="12"/>
      <c r="B7" s="11" t="s">
        <v>3</v>
      </c>
      <c r="C7" s="22" t="s">
        <v>4</v>
      </c>
      <c r="D7" s="22" t="s">
        <v>165</v>
      </c>
      <c r="E7" s="11" t="s">
        <v>5</v>
      </c>
      <c r="F7" s="83" t="s">
        <v>166</v>
      </c>
      <c r="G7" s="83" t="s">
        <v>28</v>
      </c>
      <c r="H7" s="64" t="s">
        <v>6</v>
      </c>
    </row>
    <row r="8" spans="1:9" s="59" customFormat="1" x14ac:dyDescent="0.25">
      <c r="A8" s="12"/>
      <c r="B8" s="12"/>
      <c r="C8" s="23"/>
      <c r="D8" s="23"/>
      <c r="E8" s="12"/>
      <c r="F8" s="84"/>
      <c r="G8" s="84"/>
      <c r="H8" s="109"/>
    </row>
    <row r="9" spans="1:9" s="1" customFormat="1" x14ac:dyDescent="0.25">
      <c r="A9" s="12"/>
      <c r="B9" s="65" t="s">
        <v>93</v>
      </c>
      <c r="C9" s="23"/>
      <c r="D9" s="23"/>
      <c r="E9" s="12"/>
      <c r="F9" s="84"/>
      <c r="G9" s="84"/>
      <c r="H9" s="109">
        <f>SUM(G10:G19)</f>
        <v>0</v>
      </c>
    </row>
    <row r="10" spans="1:9" s="1" customFormat="1" x14ac:dyDescent="0.25">
      <c r="A10" s="12"/>
      <c r="B10" s="14">
        <v>1.1000000000000001</v>
      </c>
      <c r="C10" s="24" t="s">
        <v>9</v>
      </c>
      <c r="D10" s="24"/>
      <c r="E10" s="15" t="s">
        <v>7</v>
      </c>
      <c r="F10" s="93"/>
      <c r="G10" s="124">
        <f>D10*F10</f>
        <v>0</v>
      </c>
      <c r="H10" s="109"/>
    </row>
    <row r="11" spans="1:9" s="1" customFormat="1" x14ac:dyDescent="0.25">
      <c r="A11" s="12"/>
      <c r="B11" s="14">
        <f>B10+0.1</f>
        <v>1.2000000000000002</v>
      </c>
      <c r="C11" s="60" t="s">
        <v>87</v>
      </c>
      <c r="D11" s="60"/>
      <c r="E11" s="13" t="s">
        <v>7</v>
      </c>
      <c r="F11" s="93"/>
      <c r="G11" s="124">
        <f t="shared" ref="G11:G18" si="0">D11*F11</f>
        <v>0</v>
      </c>
      <c r="H11" s="109"/>
    </row>
    <row r="12" spans="1:9" s="1" customFormat="1" x14ac:dyDescent="0.25">
      <c r="A12" s="12"/>
      <c r="B12" s="14">
        <f t="shared" ref="B12" si="1">B11+0.1</f>
        <v>1.3000000000000003</v>
      </c>
      <c r="C12" s="25" t="s">
        <v>88</v>
      </c>
      <c r="D12" s="25"/>
      <c r="E12" s="13" t="s">
        <v>7</v>
      </c>
      <c r="F12" s="93"/>
      <c r="G12" s="124">
        <f t="shared" si="0"/>
        <v>0</v>
      </c>
      <c r="H12" s="110"/>
    </row>
    <row r="13" spans="1:9" s="1" customFormat="1" x14ac:dyDescent="0.25">
      <c r="A13" s="12"/>
      <c r="B13" s="14">
        <f>B12+0.1</f>
        <v>1.4000000000000004</v>
      </c>
      <c r="C13" s="25" t="s">
        <v>92</v>
      </c>
      <c r="D13" s="25"/>
      <c r="E13" s="13" t="s">
        <v>15</v>
      </c>
      <c r="F13" s="93"/>
      <c r="G13" s="124">
        <f t="shared" si="0"/>
        <v>0</v>
      </c>
      <c r="H13" s="109"/>
    </row>
    <row r="14" spans="1:9" s="1" customFormat="1" x14ac:dyDescent="0.25">
      <c r="A14" s="12"/>
      <c r="B14" s="14">
        <f>B13+0.1</f>
        <v>1.5000000000000004</v>
      </c>
      <c r="C14" s="24" t="s">
        <v>163</v>
      </c>
      <c r="D14" s="24"/>
      <c r="E14" s="13" t="s">
        <v>7</v>
      </c>
      <c r="F14" s="93"/>
      <c r="G14" s="124">
        <f t="shared" si="0"/>
        <v>0</v>
      </c>
      <c r="H14" s="109"/>
    </row>
    <row r="15" spans="1:9" s="1" customFormat="1" x14ac:dyDescent="0.25">
      <c r="A15" s="12"/>
      <c r="B15" s="14">
        <f>B14+0.1</f>
        <v>1.6000000000000005</v>
      </c>
      <c r="C15" s="24" t="s">
        <v>164</v>
      </c>
      <c r="D15" s="24"/>
      <c r="E15" s="13" t="s">
        <v>7</v>
      </c>
      <c r="F15" s="93"/>
      <c r="G15" s="124">
        <f t="shared" si="0"/>
        <v>0</v>
      </c>
      <c r="H15" s="109"/>
    </row>
    <row r="16" spans="1:9" s="1" customFormat="1" x14ac:dyDescent="0.25">
      <c r="A16" s="12"/>
      <c r="B16" s="14">
        <f>B15+0.1</f>
        <v>1.7000000000000006</v>
      </c>
      <c r="C16" s="25" t="s">
        <v>89</v>
      </c>
      <c r="D16" s="25"/>
      <c r="E16" s="13" t="s">
        <v>150</v>
      </c>
      <c r="F16" s="93"/>
      <c r="G16" s="124">
        <f t="shared" si="0"/>
        <v>0</v>
      </c>
      <c r="H16" s="109"/>
    </row>
    <row r="17" spans="1:10" s="1" customFormat="1" x14ac:dyDescent="0.25">
      <c r="A17" s="12"/>
      <c r="B17" s="14">
        <f>B16+0.1</f>
        <v>1.8000000000000007</v>
      </c>
      <c r="C17" s="25" t="s">
        <v>147</v>
      </c>
      <c r="D17" s="25"/>
      <c r="E17" s="13" t="s">
        <v>7</v>
      </c>
      <c r="F17" s="93"/>
      <c r="G17" s="124">
        <f t="shared" si="0"/>
        <v>0</v>
      </c>
      <c r="H17" s="109"/>
    </row>
    <row r="18" spans="1:10" s="1" customFormat="1" x14ac:dyDescent="0.25">
      <c r="A18" s="12"/>
      <c r="B18" s="14">
        <v>1.9</v>
      </c>
      <c r="C18" s="24" t="s">
        <v>43</v>
      </c>
      <c r="D18" s="24"/>
      <c r="E18" s="13" t="s">
        <v>7</v>
      </c>
      <c r="F18" s="93"/>
      <c r="G18" s="124">
        <f t="shared" si="0"/>
        <v>0</v>
      </c>
      <c r="H18" s="109"/>
    </row>
    <row r="19" spans="1:10" s="1" customFormat="1" x14ac:dyDescent="0.25">
      <c r="A19" s="74"/>
      <c r="B19" s="75"/>
      <c r="C19" s="75"/>
      <c r="D19" s="75"/>
      <c r="E19" s="75"/>
      <c r="F19" s="86"/>
      <c r="G19" s="86"/>
      <c r="H19" s="111"/>
    </row>
    <row r="20" spans="1:10" s="1" customFormat="1" x14ac:dyDescent="0.25">
      <c r="A20" s="12"/>
      <c r="B20" s="66" t="s">
        <v>146</v>
      </c>
      <c r="C20" s="61"/>
      <c r="D20" s="61"/>
      <c r="E20" s="13"/>
      <c r="F20" s="93"/>
      <c r="G20" s="85"/>
      <c r="H20" s="109">
        <f>SUM(G20:G27)</f>
        <v>0</v>
      </c>
    </row>
    <row r="21" spans="1:10" x14ac:dyDescent="0.25">
      <c r="B21" s="14">
        <v>2.1</v>
      </c>
      <c r="C21" s="25" t="s">
        <v>80</v>
      </c>
      <c r="D21" s="25"/>
      <c r="E21" s="15" t="s">
        <v>7</v>
      </c>
      <c r="F21" s="93"/>
      <c r="G21" s="124">
        <f t="shared" ref="G21:G25" si="2">D21*F21</f>
        <v>0</v>
      </c>
      <c r="H21" s="109"/>
      <c r="J21" s="20"/>
    </row>
    <row r="22" spans="1:10" x14ac:dyDescent="0.25">
      <c r="B22" s="14">
        <f>B21+0.1</f>
        <v>2.2000000000000002</v>
      </c>
      <c r="C22" s="25" t="s">
        <v>10</v>
      </c>
      <c r="D22" s="25"/>
      <c r="E22" s="15" t="s">
        <v>7</v>
      </c>
      <c r="F22" s="93"/>
      <c r="G22" s="124">
        <f t="shared" si="2"/>
        <v>0</v>
      </c>
      <c r="H22" s="109"/>
      <c r="J22" s="20"/>
    </row>
    <row r="23" spans="1:10" x14ac:dyDescent="0.25">
      <c r="B23" s="14">
        <f t="shared" ref="B23:B26" si="3">B22+0.1</f>
        <v>2.3000000000000003</v>
      </c>
      <c r="C23" s="27" t="s">
        <v>91</v>
      </c>
      <c r="D23" s="27"/>
      <c r="E23" s="15" t="s">
        <v>7</v>
      </c>
      <c r="F23" s="93"/>
      <c r="G23" s="124">
        <f t="shared" si="2"/>
        <v>0</v>
      </c>
      <c r="H23" s="109"/>
    </row>
    <row r="24" spans="1:10" x14ac:dyDescent="0.25">
      <c r="B24" s="14">
        <f t="shared" si="3"/>
        <v>2.4000000000000004</v>
      </c>
      <c r="C24" s="27" t="s">
        <v>24</v>
      </c>
      <c r="D24" s="27"/>
      <c r="E24" s="15" t="s">
        <v>7</v>
      </c>
      <c r="F24" s="93"/>
      <c r="G24" s="124">
        <f t="shared" si="2"/>
        <v>0</v>
      </c>
      <c r="H24" s="109"/>
    </row>
    <row r="25" spans="1:10" x14ac:dyDescent="0.25">
      <c r="B25" s="14">
        <f t="shared" si="3"/>
        <v>2.5000000000000004</v>
      </c>
      <c r="C25" s="27" t="s">
        <v>81</v>
      </c>
      <c r="D25" s="27"/>
      <c r="E25" s="15" t="s">
        <v>7</v>
      </c>
      <c r="F25" s="93"/>
      <c r="G25" s="124">
        <f t="shared" si="2"/>
        <v>0</v>
      </c>
      <c r="H25" s="109"/>
    </row>
    <row r="26" spans="1:10" x14ac:dyDescent="0.25">
      <c r="B26" s="14">
        <f t="shared" si="3"/>
        <v>2.6000000000000005</v>
      </c>
      <c r="C26" s="27" t="s">
        <v>90</v>
      </c>
      <c r="D26" s="27"/>
      <c r="E26" s="15"/>
      <c r="F26" s="93"/>
      <c r="G26" s="85"/>
      <c r="H26" s="109"/>
    </row>
    <row r="27" spans="1:10" x14ac:dyDescent="0.25">
      <c r="A27" s="76"/>
      <c r="B27" s="58"/>
      <c r="C27" s="77"/>
      <c r="D27" s="77"/>
      <c r="E27" s="78"/>
      <c r="F27" s="94"/>
      <c r="G27" s="87"/>
      <c r="H27" s="112"/>
    </row>
    <row r="28" spans="1:10" s="2" customFormat="1" x14ac:dyDescent="0.25">
      <c r="A28" s="67"/>
      <c r="B28" s="4" t="s">
        <v>41</v>
      </c>
      <c r="E28" s="15"/>
      <c r="F28" s="93"/>
      <c r="G28" s="85"/>
      <c r="H28" s="109">
        <f>SUM(G29:G52)</f>
        <v>0</v>
      </c>
    </row>
    <row r="29" spans="1:10" x14ac:dyDescent="0.25">
      <c r="B29" s="69">
        <v>3.1</v>
      </c>
      <c r="C29" s="25" t="s">
        <v>19</v>
      </c>
      <c r="D29" s="25"/>
      <c r="E29" s="7" t="s">
        <v>2</v>
      </c>
      <c r="F29" s="93"/>
      <c r="G29" s="124">
        <f t="shared" ref="G29:G51" si="4">D29*F29</f>
        <v>0</v>
      </c>
      <c r="H29" s="109"/>
    </row>
    <row r="30" spans="1:10" x14ac:dyDescent="0.25">
      <c r="B30" s="69">
        <f>B29+0.1</f>
        <v>3.2</v>
      </c>
      <c r="C30" s="27" t="s">
        <v>34</v>
      </c>
      <c r="D30" s="27"/>
      <c r="E30" s="13" t="s">
        <v>2</v>
      </c>
      <c r="F30" s="93"/>
      <c r="G30" s="124">
        <f t="shared" si="4"/>
        <v>0</v>
      </c>
      <c r="H30" s="109"/>
    </row>
    <row r="31" spans="1:10" x14ac:dyDescent="0.25">
      <c r="B31" s="69">
        <f t="shared" ref="B31:B32" si="5">B30+0.1</f>
        <v>3.3000000000000003</v>
      </c>
      <c r="C31" s="27" t="s">
        <v>63</v>
      </c>
      <c r="D31" s="27"/>
      <c r="E31" s="13" t="s">
        <v>150</v>
      </c>
      <c r="F31" s="93"/>
      <c r="G31" s="124">
        <f t="shared" si="4"/>
        <v>0</v>
      </c>
      <c r="H31" s="109"/>
    </row>
    <row r="32" spans="1:10" ht="30" x14ac:dyDescent="0.25">
      <c r="B32" s="69">
        <f t="shared" si="5"/>
        <v>3.4000000000000004</v>
      </c>
      <c r="C32" s="27" t="s">
        <v>95</v>
      </c>
      <c r="D32" s="27"/>
      <c r="E32" s="13" t="s">
        <v>2</v>
      </c>
      <c r="F32" s="93"/>
      <c r="G32" s="124">
        <f t="shared" si="4"/>
        <v>0</v>
      </c>
      <c r="H32" s="109"/>
    </row>
    <row r="33" spans="2:8" x14ac:dyDescent="0.25">
      <c r="B33" s="69">
        <f>B32+0.1</f>
        <v>3.5000000000000004</v>
      </c>
      <c r="C33" s="27" t="s">
        <v>64</v>
      </c>
      <c r="D33" s="27"/>
      <c r="E33" s="13" t="s">
        <v>2</v>
      </c>
      <c r="F33" s="93"/>
      <c r="G33" s="124">
        <f t="shared" si="4"/>
        <v>0</v>
      </c>
      <c r="H33" s="109"/>
    </row>
    <row r="34" spans="2:8" ht="30" x14ac:dyDescent="0.25">
      <c r="B34" s="69">
        <f>B33+0.1</f>
        <v>3.6000000000000005</v>
      </c>
      <c r="C34" s="25" t="s">
        <v>94</v>
      </c>
      <c r="D34" s="25"/>
      <c r="E34" s="15" t="s">
        <v>2</v>
      </c>
      <c r="F34" s="93"/>
      <c r="G34" s="124">
        <f t="shared" si="4"/>
        <v>0</v>
      </c>
      <c r="H34" s="109"/>
    </row>
    <row r="35" spans="2:8" x14ac:dyDescent="0.25">
      <c r="B35" s="69">
        <f>B34+0.1</f>
        <v>3.7000000000000006</v>
      </c>
      <c r="C35" s="27" t="s">
        <v>65</v>
      </c>
      <c r="D35" s="27"/>
      <c r="E35" s="15" t="s">
        <v>2</v>
      </c>
      <c r="F35" s="93"/>
      <c r="G35" s="124">
        <f t="shared" si="4"/>
        <v>0</v>
      </c>
      <c r="H35" s="109"/>
    </row>
    <row r="36" spans="2:8" x14ac:dyDescent="0.25">
      <c r="B36" s="69">
        <f>B35+0.1</f>
        <v>3.8000000000000007</v>
      </c>
      <c r="C36" s="25" t="s">
        <v>35</v>
      </c>
      <c r="D36" s="25"/>
      <c r="E36" s="15" t="s">
        <v>0</v>
      </c>
      <c r="F36" s="93"/>
      <c r="G36" s="124">
        <f t="shared" si="4"/>
        <v>0</v>
      </c>
      <c r="H36" s="109"/>
    </row>
    <row r="37" spans="2:8" ht="30" x14ac:dyDescent="0.25">
      <c r="B37" s="69">
        <f>B36+0.1</f>
        <v>3.9000000000000008</v>
      </c>
      <c r="C37" s="25" t="s">
        <v>66</v>
      </c>
      <c r="D37" s="25"/>
      <c r="E37" s="15" t="s">
        <v>0</v>
      </c>
      <c r="F37" s="93"/>
      <c r="G37" s="124">
        <f t="shared" si="4"/>
        <v>0</v>
      </c>
      <c r="H37" s="109"/>
    </row>
    <row r="38" spans="2:8" x14ac:dyDescent="0.25">
      <c r="B38" s="72">
        <v>3.1</v>
      </c>
      <c r="C38" s="25" t="s">
        <v>152</v>
      </c>
      <c r="D38" s="25"/>
      <c r="E38" s="7" t="s">
        <v>2</v>
      </c>
      <c r="F38" s="93"/>
      <c r="G38" s="124">
        <f t="shared" si="4"/>
        <v>0</v>
      </c>
      <c r="H38" s="109"/>
    </row>
    <row r="39" spans="2:8" ht="30" x14ac:dyDescent="0.25">
      <c r="B39" s="72">
        <f>B38+0.01</f>
        <v>3.11</v>
      </c>
      <c r="C39" s="27" t="s">
        <v>16</v>
      </c>
      <c r="D39" s="27"/>
      <c r="E39" s="15" t="s">
        <v>2</v>
      </c>
      <c r="F39" s="93"/>
      <c r="G39" s="124">
        <f t="shared" si="4"/>
        <v>0</v>
      </c>
      <c r="H39" s="109"/>
    </row>
    <row r="40" spans="2:8" ht="30" x14ac:dyDescent="0.25">
      <c r="B40" s="72">
        <f t="shared" ref="B40:B51" si="6">B39+0.01</f>
        <v>3.1199999999999997</v>
      </c>
      <c r="C40" s="27" t="s">
        <v>97</v>
      </c>
      <c r="D40" s="27"/>
      <c r="E40" s="7" t="s">
        <v>2</v>
      </c>
      <c r="F40" s="93"/>
      <c r="G40" s="124">
        <f t="shared" si="4"/>
        <v>0</v>
      </c>
      <c r="H40" s="109"/>
    </row>
    <row r="41" spans="2:8" ht="30" x14ac:dyDescent="0.25">
      <c r="B41" s="72">
        <f t="shared" si="6"/>
        <v>3.1299999999999994</v>
      </c>
      <c r="C41" s="27" t="s">
        <v>100</v>
      </c>
      <c r="D41" s="27"/>
      <c r="E41" s="7" t="s">
        <v>2</v>
      </c>
      <c r="F41" s="93"/>
      <c r="G41" s="124">
        <f t="shared" si="4"/>
        <v>0</v>
      </c>
      <c r="H41" s="109"/>
    </row>
    <row r="42" spans="2:8" x14ac:dyDescent="0.25">
      <c r="B42" s="72">
        <f t="shared" si="6"/>
        <v>3.1399999999999992</v>
      </c>
      <c r="C42" s="25" t="s">
        <v>11</v>
      </c>
      <c r="D42" s="25"/>
      <c r="E42" s="16" t="s">
        <v>1</v>
      </c>
      <c r="F42" s="93"/>
      <c r="G42" s="124">
        <f t="shared" si="4"/>
        <v>0</v>
      </c>
      <c r="H42" s="109"/>
    </row>
    <row r="43" spans="2:8" x14ac:dyDescent="0.25">
      <c r="B43" s="72">
        <f t="shared" si="6"/>
        <v>3.149999999999999</v>
      </c>
      <c r="C43" s="27" t="s">
        <v>98</v>
      </c>
      <c r="D43" s="27"/>
      <c r="E43" s="16" t="s">
        <v>7</v>
      </c>
      <c r="F43" s="93"/>
      <c r="G43" s="124">
        <f t="shared" si="4"/>
        <v>0</v>
      </c>
      <c r="H43" s="109"/>
    </row>
    <row r="44" spans="2:8" ht="30" x14ac:dyDescent="0.25">
      <c r="B44" s="72">
        <f t="shared" si="6"/>
        <v>3.1599999999999988</v>
      </c>
      <c r="C44" s="27" t="s">
        <v>96</v>
      </c>
      <c r="D44" s="27"/>
      <c r="E44" s="15" t="s">
        <v>2</v>
      </c>
      <c r="F44" s="93"/>
      <c r="G44" s="124">
        <f t="shared" si="4"/>
        <v>0</v>
      </c>
      <c r="H44" s="109"/>
    </row>
    <row r="45" spans="2:8" ht="30" x14ac:dyDescent="0.25">
      <c r="B45" s="72">
        <f t="shared" si="6"/>
        <v>3.1699999999999986</v>
      </c>
      <c r="C45" s="27" t="s">
        <v>67</v>
      </c>
      <c r="D45" s="27"/>
      <c r="E45" s="7" t="s">
        <v>0</v>
      </c>
      <c r="F45" s="93"/>
      <c r="G45" s="124">
        <f t="shared" si="4"/>
        <v>0</v>
      </c>
      <c r="H45" s="109"/>
    </row>
    <row r="46" spans="2:8" x14ac:dyDescent="0.25">
      <c r="B46" s="72">
        <f t="shared" si="6"/>
        <v>3.1799999999999984</v>
      </c>
      <c r="C46" s="27" t="s">
        <v>27</v>
      </c>
      <c r="D46" s="27"/>
      <c r="E46" s="7" t="s">
        <v>0</v>
      </c>
      <c r="F46" s="93"/>
      <c r="G46" s="124">
        <f t="shared" si="4"/>
        <v>0</v>
      </c>
      <c r="H46" s="109"/>
    </row>
    <row r="47" spans="2:8" x14ac:dyDescent="0.25">
      <c r="B47" s="72">
        <f t="shared" si="6"/>
        <v>3.1899999999999982</v>
      </c>
      <c r="C47" s="27" t="s">
        <v>14</v>
      </c>
      <c r="D47" s="27"/>
      <c r="E47" s="16" t="s">
        <v>1</v>
      </c>
      <c r="F47" s="93"/>
      <c r="G47" s="124">
        <f t="shared" si="4"/>
        <v>0</v>
      </c>
      <c r="H47" s="109"/>
    </row>
    <row r="48" spans="2:8" x14ac:dyDescent="0.25">
      <c r="B48" s="72">
        <f t="shared" si="6"/>
        <v>3.199999999999998</v>
      </c>
      <c r="C48" s="27" t="s">
        <v>17</v>
      </c>
      <c r="D48" s="27"/>
      <c r="E48" s="16" t="s">
        <v>1</v>
      </c>
      <c r="F48" s="93"/>
      <c r="G48" s="124">
        <f t="shared" si="4"/>
        <v>0</v>
      </c>
      <c r="H48" s="109"/>
    </row>
    <row r="49" spans="1:8" x14ac:dyDescent="0.25">
      <c r="B49" s="72">
        <f t="shared" si="6"/>
        <v>3.2099999999999977</v>
      </c>
      <c r="C49" s="27" t="s">
        <v>18</v>
      </c>
      <c r="D49" s="27"/>
      <c r="E49" s="16" t="s">
        <v>1</v>
      </c>
      <c r="F49" s="93"/>
      <c r="G49" s="124">
        <f t="shared" si="4"/>
        <v>0</v>
      </c>
      <c r="H49" s="109"/>
    </row>
    <row r="50" spans="1:8" x14ac:dyDescent="0.25">
      <c r="B50" s="72">
        <f t="shared" si="6"/>
        <v>3.2199999999999975</v>
      </c>
      <c r="C50" s="27" t="s">
        <v>36</v>
      </c>
      <c r="D50" s="27"/>
      <c r="E50" s="16" t="s">
        <v>1</v>
      </c>
      <c r="F50" s="93"/>
      <c r="G50" s="124">
        <f t="shared" si="4"/>
        <v>0</v>
      </c>
      <c r="H50" s="109"/>
    </row>
    <row r="51" spans="1:8" x14ac:dyDescent="0.25">
      <c r="B51" s="72">
        <f t="shared" si="6"/>
        <v>3.2299999999999973</v>
      </c>
      <c r="C51" s="27" t="s">
        <v>99</v>
      </c>
      <c r="D51" s="27"/>
      <c r="E51" s="6" t="s">
        <v>7</v>
      </c>
      <c r="G51" s="124">
        <f t="shared" si="4"/>
        <v>0</v>
      </c>
      <c r="H51" s="109"/>
    </row>
    <row r="52" spans="1:8" x14ac:dyDescent="0.25">
      <c r="B52" s="68"/>
      <c r="E52" s="7"/>
      <c r="F52" s="93"/>
      <c r="G52" s="85"/>
      <c r="H52" s="109"/>
    </row>
    <row r="53" spans="1:8" s="2" customFormat="1" x14ac:dyDescent="0.25">
      <c r="A53" s="67"/>
      <c r="B53" s="4" t="s">
        <v>29</v>
      </c>
      <c r="C53" s="26"/>
      <c r="D53" s="26"/>
      <c r="E53" s="8"/>
      <c r="F53" s="93"/>
      <c r="G53" s="85"/>
      <c r="H53" s="109">
        <f>SUM(G55:G79)</f>
        <v>0</v>
      </c>
    </row>
    <row r="54" spans="1:8" x14ac:dyDescent="0.25">
      <c r="B54" s="69">
        <v>4.0999999999999996</v>
      </c>
      <c r="C54" s="62" t="s">
        <v>108</v>
      </c>
      <c r="D54" s="62"/>
      <c r="H54" s="109"/>
    </row>
    <row r="55" spans="1:8" x14ac:dyDescent="0.25">
      <c r="B55" s="70" t="s">
        <v>113</v>
      </c>
      <c r="C55" s="27" t="s">
        <v>109</v>
      </c>
      <c r="D55" s="27"/>
      <c r="E55" s="7" t="s">
        <v>0</v>
      </c>
      <c r="F55" s="93"/>
      <c r="G55" s="124">
        <f t="shared" ref="G55:G77" si="7">D55*F55</f>
        <v>0</v>
      </c>
      <c r="H55" s="109"/>
    </row>
    <row r="56" spans="1:8" x14ac:dyDescent="0.25">
      <c r="B56" s="70" t="s">
        <v>114</v>
      </c>
      <c r="C56" s="27" t="s">
        <v>110</v>
      </c>
      <c r="D56" s="27"/>
      <c r="E56" s="7" t="s">
        <v>0</v>
      </c>
      <c r="F56" s="93"/>
      <c r="G56" s="124">
        <f t="shared" si="7"/>
        <v>0</v>
      </c>
      <c r="H56" s="109"/>
    </row>
    <row r="57" spans="1:8" x14ac:dyDescent="0.25">
      <c r="B57" s="70" t="s">
        <v>115</v>
      </c>
      <c r="C57" s="25" t="s">
        <v>111</v>
      </c>
      <c r="D57" s="25"/>
      <c r="E57" s="7" t="s">
        <v>0</v>
      </c>
      <c r="F57" s="93"/>
      <c r="G57" s="124">
        <f t="shared" si="7"/>
        <v>0</v>
      </c>
      <c r="H57" s="109"/>
    </row>
    <row r="58" spans="1:8" x14ac:dyDescent="0.25">
      <c r="B58" s="70" t="s">
        <v>116</v>
      </c>
      <c r="C58" s="25" t="s">
        <v>112</v>
      </c>
      <c r="D58" s="25"/>
      <c r="E58" s="7" t="s">
        <v>0</v>
      </c>
      <c r="F58" s="93"/>
      <c r="G58" s="124">
        <f t="shared" si="7"/>
        <v>0</v>
      </c>
      <c r="H58" s="109"/>
    </row>
    <row r="59" spans="1:8" x14ac:dyDescent="0.25">
      <c r="B59" s="69"/>
      <c r="C59" s="25"/>
      <c r="D59" s="25"/>
      <c r="E59" s="7"/>
      <c r="F59" s="93"/>
      <c r="G59" s="124"/>
      <c r="H59" s="109"/>
    </row>
    <row r="60" spans="1:8" x14ac:dyDescent="0.25">
      <c r="B60" s="69">
        <v>4.2</v>
      </c>
      <c r="C60" s="61" t="s">
        <v>101</v>
      </c>
      <c r="D60" s="61"/>
      <c r="E60" s="7"/>
      <c r="F60" s="93"/>
      <c r="G60" s="124"/>
      <c r="H60" s="109"/>
    </row>
    <row r="61" spans="1:8" x14ac:dyDescent="0.25">
      <c r="B61" s="70" t="s">
        <v>117</v>
      </c>
      <c r="C61" s="25" t="s">
        <v>153</v>
      </c>
      <c r="D61" s="25"/>
      <c r="E61" s="7" t="s">
        <v>1</v>
      </c>
      <c r="F61" s="93"/>
      <c r="G61" s="124">
        <f t="shared" si="7"/>
        <v>0</v>
      </c>
      <c r="H61" s="109"/>
    </row>
    <row r="62" spans="1:8" x14ac:dyDescent="0.25">
      <c r="B62" s="70" t="s">
        <v>118</v>
      </c>
      <c r="C62" s="25" t="s">
        <v>154</v>
      </c>
      <c r="D62" s="25"/>
      <c r="E62" s="7" t="s">
        <v>1</v>
      </c>
      <c r="F62" s="93"/>
      <c r="G62" s="124">
        <f t="shared" si="7"/>
        <v>0</v>
      </c>
      <c r="H62" s="109"/>
    </row>
    <row r="63" spans="1:8" x14ac:dyDescent="0.25">
      <c r="B63" s="70" t="s">
        <v>119</v>
      </c>
      <c r="C63" s="25" t="s">
        <v>155</v>
      </c>
      <c r="D63" s="25"/>
      <c r="E63" s="7" t="s">
        <v>1</v>
      </c>
      <c r="F63" s="93"/>
      <c r="G63" s="124">
        <f t="shared" si="7"/>
        <v>0</v>
      </c>
      <c r="H63" s="109"/>
    </row>
    <row r="64" spans="1:8" x14ac:dyDescent="0.25">
      <c r="B64" s="70" t="s">
        <v>120</v>
      </c>
      <c r="C64" s="25" t="s">
        <v>68</v>
      </c>
      <c r="D64" s="25"/>
      <c r="E64" s="7" t="s">
        <v>1</v>
      </c>
      <c r="F64" s="93"/>
      <c r="G64" s="124">
        <f t="shared" si="7"/>
        <v>0</v>
      </c>
      <c r="H64" s="109"/>
    </row>
    <row r="65" spans="2:8" x14ac:dyDescent="0.25">
      <c r="B65" s="70" t="s">
        <v>121</v>
      </c>
      <c r="C65" s="25" t="s">
        <v>20</v>
      </c>
      <c r="D65" s="25"/>
      <c r="E65" s="7" t="s">
        <v>1</v>
      </c>
      <c r="F65" s="93"/>
      <c r="G65" s="124">
        <f t="shared" si="7"/>
        <v>0</v>
      </c>
      <c r="H65" s="109"/>
    </row>
    <row r="66" spans="2:8" x14ac:dyDescent="0.25">
      <c r="B66" s="70" t="s">
        <v>122</v>
      </c>
      <c r="C66" s="25" t="s">
        <v>102</v>
      </c>
      <c r="D66" s="25"/>
      <c r="E66" s="7" t="s">
        <v>1</v>
      </c>
      <c r="F66" s="93"/>
      <c r="G66" s="124">
        <f t="shared" si="7"/>
        <v>0</v>
      </c>
      <c r="H66" s="109"/>
    </row>
    <row r="67" spans="2:8" x14ac:dyDescent="0.25">
      <c r="B67" s="81" t="s">
        <v>156</v>
      </c>
      <c r="C67" s="25" t="s">
        <v>103</v>
      </c>
      <c r="D67" s="25"/>
      <c r="E67" s="7" t="s">
        <v>1</v>
      </c>
      <c r="F67" s="93"/>
      <c r="G67" s="124">
        <f t="shared" si="7"/>
        <v>0</v>
      </c>
      <c r="H67" s="109"/>
    </row>
    <row r="68" spans="2:8" x14ac:dyDescent="0.25">
      <c r="B68" s="81"/>
      <c r="C68" s="25"/>
      <c r="D68" s="25"/>
      <c r="E68" s="7"/>
      <c r="F68" s="93"/>
      <c r="G68" s="124"/>
      <c r="H68" s="109"/>
    </row>
    <row r="69" spans="2:8" x14ac:dyDescent="0.25">
      <c r="B69" s="69">
        <v>4.3</v>
      </c>
      <c r="C69" s="61" t="s">
        <v>104</v>
      </c>
      <c r="D69" s="61"/>
      <c r="E69" s="7"/>
      <c r="F69" s="93"/>
      <c r="G69" s="124"/>
      <c r="H69" s="109"/>
    </row>
    <row r="70" spans="2:8" x14ac:dyDescent="0.25">
      <c r="B70" s="70" t="s">
        <v>123</v>
      </c>
      <c r="C70" s="25" t="s">
        <v>105</v>
      </c>
      <c r="D70" s="25"/>
      <c r="E70" s="7" t="s">
        <v>1</v>
      </c>
      <c r="F70" s="93"/>
      <c r="G70" s="124">
        <f t="shared" si="7"/>
        <v>0</v>
      </c>
      <c r="H70" s="109"/>
    </row>
    <row r="71" spans="2:8" x14ac:dyDescent="0.25">
      <c r="B71" s="70" t="s">
        <v>124</v>
      </c>
      <c r="C71" s="25" t="s">
        <v>106</v>
      </c>
      <c r="D71" s="25"/>
      <c r="E71" s="7" t="s">
        <v>1</v>
      </c>
      <c r="F71" s="93"/>
      <c r="G71" s="124">
        <f t="shared" si="7"/>
        <v>0</v>
      </c>
      <c r="H71" s="109"/>
    </row>
    <row r="72" spans="2:8" x14ac:dyDescent="0.25">
      <c r="B72" s="70" t="s">
        <v>125</v>
      </c>
      <c r="C72" s="25" t="s">
        <v>107</v>
      </c>
      <c r="D72" s="25"/>
      <c r="E72" s="7" t="s">
        <v>1</v>
      </c>
      <c r="F72" s="93"/>
      <c r="G72" s="124">
        <f t="shared" si="7"/>
        <v>0</v>
      </c>
      <c r="H72" s="109"/>
    </row>
    <row r="73" spans="2:8" x14ac:dyDescent="0.25">
      <c r="B73" s="70" t="s">
        <v>127</v>
      </c>
      <c r="C73" s="28" t="s">
        <v>126</v>
      </c>
      <c r="E73" s="7" t="s">
        <v>1</v>
      </c>
      <c r="F73" s="93"/>
      <c r="G73" s="124">
        <f t="shared" si="7"/>
        <v>0</v>
      </c>
      <c r="H73" s="109"/>
    </row>
    <row r="74" spans="2:8" x14ac:dyDescent="0.25">
      <c r="B74" s="69">
        <v>4.4000000000000004</v>
      </c>
      <c r="C74" s="25" t="s">
        <v>21</v>
      </c>
      <c r="D74" s="25"/>
      <c r="E74" s="7" t="s">
        <v>1</v>
      </c>
      <c r="F74" s="93"/>
      <c r="G74" s="124">
        <f t="shared" si="7"/>
        <v>0</v>
      </c>
      <c r="H74" s="109"/>
    </row>
    <row r="75" spans="2:8" x14ac:dyDescent="0.25">
      <c r="B75" s="71">
        <v>4.5</v>
      </c>
      <c r="C75" s="27" t="s">
        <v>62</v>
      </c>
      <c r="D75" s="27"/>
      <c r="E75" s="7" t="s">
        <v>7</v>
      </c>
      <c r="F75" s="93"/>
      <c r="G75" s="124">
        <f t="shared" si="7"/>
        <v>0</v>
      </c>
      <c r="H75" s="109"/>
    </row>
    <row r="76" spans="2:8" x14ac:dyDescent="0.25">
      <c r="B76" s="71">
        <v>4.5999999999999996</v>
      </c>
      <c r="C76" s="28" t="s">
        <v>61</v>
      </c>
      <c r="E76" s="7" t="s">
        <v>7</v>
      </c>
      <c r="F76" s="93"/>
      <c r="G76" s="124">
        <f t="shared" si="7"/>
        <v>0</v>
      </c>
      <c r="H76" s="109"/>
    </row>
    <row r="77" spans="2:8" x14ac:dyDescent="0.25">
      <c r="B77" s="71">
        <v>4.7</v>
      </c>
      <c r="C77" s="27" t="s">
        <v>37</v>
      </c>
      <c r="D77" s="27"/>
      <c r="E77" s="6" t="s">
        <v>7</v>
      </c>
      <c r="F77" s="93"/>
      <c r="G77" s="124">
        <f t="shared" si="7"/>
        <v>0</v>
      </c>
      <c r="H77" s="109"/>
    </row>
    <row r="78" spans="2:8" x14ac:dyDescent="0.25">
      <c r="B78" s="71">
        <v>4.8</v>
      </c>
      <c r="H78" s="109"/>
    </row>
    <row r="79" spans="2:8" x14ac:dyDescent="0.25">
      <c r="B79" s="71"/>
      <c r="H79" s="109"/>
    </row>
    <row r="80" spans="2:8" x14ac:dyDescent="0.25">
      <c r="B80" s="154" t="s">
        <v>30</v>
      </c>
      <c r="C80" s="155"/>
      <c r="D80" s="122"/>
      <c r="E80" s="7"/>
      <c r="F80" s="93"/>
      <c r="G80" s="85"/>
      <c r="H80" s="109">
        <f>SUM(G82:G94)</f>
        <v>0</v>
      </c>
    </row>
    <row r="81" spans="2:8" x14ac:dyDescent="0.25">
      <c r="B81" s="69">
        <v>5.0999999999999996</v>
      </c>
      <c r="C81" s="63" t="s">
        <v>108</v>
      </c>
      <c r="D81" s="63"/>
      <c r="E81" s="7"/>
      <c r="F81" s="93"/>
      <c r="G81" s="85"/>
      <c r="H81" s="109"/>
    </row>
    <row r="82" spans="2:8" ht="30" x14ac:dyDescent="0.25">
      <c r="B82" s="70" t="s">
        <v>129</v>
      </c>
      <c r="C82" s="27" t="s">
        <v>128</v>
      </c>
      <c r="D82" s="27"/>
      <c r="E82" s="7" t="s">
        <v>0</v>
      </c>
      <c r="F82" s="93"/>
      <c r="G82" s="124">
        <f t="shared" ref="G82:G92" si="8">D82*F82</f>
        <v>0</v>
      </c>
      <c r="H82" s="109"/>
    </row>
    <row r="83" spans="2:8" ht="30" x14ac:dyDescent="0.25">
      <c r="B83" s="70" t="s">
        <v>130</v>
      </c>
      <c r="C83" s="27" t="s">
        <v>69</v>
      </c>
      <c r="D83" s="27"/>
      <c r="E83" s="7" t="s">
        <v>0</v>
      </c>
      <c r="F83" s="93"/>
      <c r="G83" s="124">
        <f t="shared" si="8"/>
        <v>0</v>
      </c>
      <c r="H83" s="109"/>
    </row>
    <row r="84" spans="2:8" x14ac:dyDescent="0.25">
      <c r="B84" s="69"/>
      <c r="C84" s="27"/>
      <c r="D84" s="27"/>
      <c r="E84" s="7"/>
      <c r="F84" s="93"/>
      <c r="G84" s="124"/>
      <c r="H84" s="109"/>
    </row>
    <row r="85" spans="2:8" x14ac:dyDescent="0.25">
      <c r="B85" s="69">
        <v>5.2</v>
      </c>
      <c r="C85" s="62" t="s">
        <v>104</v>
      </c>
      <c r="D85" s="62"/>
      <c r="E85" s="7"/>
      <c r="F85" s="93"/>
      <c r="G85" s="124">
        <f t="shared" si="8"/>
        <v>0</v>
      </c>
      <c r="H85" s="109"/>
    </row>
    <row r="86" spans="2:8" x14ac:dyDescent="0.25">
      <c r="B86" s="70" t="s">
        <v>131</v>
      </c>
      <c r="C86" s="27" t="s">
        <v>70</v>
      </c>
      <c r="D86" s="27"/>
      <c r="E86" s="7" t="s">
        <v>1</v>
      </c>
      <c r="F86" s="93"/>
      <c r="G86" s="124">
        <f t="shared" si="8"/>
        <v>0</v>
      </c>
      <c r="H86" s="109"/>
    </row>
    <row r="87" spans="2:8" x14ac:dyDescent="0.25">
      <c r="B87" s="70" t="s">
        <v>132</v>
      </c>
      <c r="C87" s="27" t="s">
        <v>167</v>
      </c>
      <c r="D87" s="27"/>
      <c r="E87" s="7" t="s">
        <v>1</v>
      </c>
      <c r="F87" s="93"/>
      <c r="G87" s="124">
        <f t="shared" ref="G87" si="9">D87*F87</f>
        <v>0</v>
      </c>
      <c r="H87" s="109"/>
    </row>
    <row r="88" spans="2:8" x14ac:dyDescent="0.25">
      <c r="B88" s="70" t="s">
        <v>133</v>
      </c>
      <c r="C88" s="27" t="s">
        <v>71</v>
      </c>
      <c r="D88" s="27"/>
      <c r="E88" s="7" t="s">
        <v>1</v>
      </c>
      <c r="F88" s="93"/>
      <c r="G88" s="124">
        <f t="shared" si="8"/>
        <v>0</v>
      </c>
      <c r="H88" s="109"/>
    </row>
    <row r="89" spans="2:8" x14ac:dyDescent="0.25">
      <c r="B89" s="81" t="s">
        <v>168</v>
      </c>
      <c r="C89" s="27" t="s">
        <v>42</v>
      </c>
      <c r="D89" s="27"/>
      <c r="E89" s="7" t="s">
        <v>1</v>
      </c>
      <c r="F89" s="93"/>
      <c r="G89" s="124">
        <f t="shared" si="8"/>
        <v>0</v>
      </c>
      <c r="H89" s="109"/>
    </row>
    <row r="90" spans="2:8" x14ac:dyDescent="0.25">
      <c r="B90" s="69"/>
      <c r="C90" s="27"/>
      <c r="D90" s="27"/>
      <c r="E90" s="7"/>
      <c r="F90" s="93"/>
      <c r="G90" s="124"/>
      <c r="H90" s="109"/>
    </row>
    <row r="91" spans="2:8" x14ac:dyDescent="0.25">
      <c r="B91" s="69">
        <v>5.3</v>
      </c>
      <c r="C91" s="27" t="s">
        <v>22</v>
      </c>
      <c r="D91" s="27"/>
      <c r="E91" s="7" t="s">
        <v>0</v>
      </c>
      <c r="F91" s="93"/>
      <c r="G91" s="124">
        <f t="shared" si="8"/>
        <v>0</v>
      </c>
      <c r="H91" s="109"/>
    </row>
    <row r="92" spans="2:8" x14ac:dyDescent="0.25">
      <c r="B92" s="69">
        <f>B91+0.1</f>
        <v>5.3999999999999995</v>
      </c>
      <c r="C92" s="27" t="s">
        <v>38</v>
      </c>
      <c r="D92" s="27"/>
      <c r="E92" s="7" t="s">
        <v>1</v>
      </c>
      <c r="F92" s="93"/>
      <c r="G92" s="124">
        <f t="shared" si="8"/>
        <v>0</v>
      </c>
      <c r="H92" s="109"/>
    </row>
    <row r="93" spans="2:8" x14ac:dyDescent="0.25">
      <c r="B93" s="69">
        <f t="shared" ref="B93" si="10">B92+0.1</f>
        <v>5.4999999999999991</v>
      </c>
      <c r="C93" s="27"/>
      <c r="D93" s="27"/>
      <c r="E93" s="7"/>
      <c r="F93" s="93"/>
      <c r="G93" s="85"/>
      <c r="H93" s="109"/>
    </row>
    <row r="94" spans="2:8" x14ac:dyDescent="0.25">
      <c r="B94" s="69"/>
      <c r="C94" s="27"/>
      <c r="D94" s="27"/>
      <c r="E94" s="7"/>
      <c r="F94" s="93"/>
      <c r="G94" s="85"/>
      <c r="H94" s="109"/>
    </row>
    <row r="95" spans="2:8" x14ac:dyDescent="0.25">
      <c r="B95" s="4" t="s">
        <v>31</v>
      </c>
      <c r="C95" s="27"/>
      <c r="D95" s="27"/>
      <c r="E95" s="7"/>
      <c r="F95" s="93"/>
      <c r="G95" s="85"/>
      <c r="H95" s="109">
        <f>SUM(G97:G112)</f>
        <v>0</v>
      </c>
    </row>
    <row r="96" spans="2:8" x14ac:dyDescent="0.25">
      <c r="B96" s="69">
        <v>6.1</v>
      </c>
      <c r="C96" s="62" t="s">
        <v>108</v>
      </c>
      <c r="D96" s="62"/>
      <c r="E96" s="7"/>
      <c r="F96" s="93"/>
      <c r="G96" s="85"/>
      <c r="H96" s="109"/>
    </row>
    <row r="97" spans="2:8" ht="30" x14ac:dyDescent="0.25">
      <c r="B97" s="70" t="s">
        <v>134</v>
      </c>
      <c r="C97" s="27" t="s">
        <v>139</v>
      </c>
      <c r="D97" s="27"/>
      <c r="E97" s="7" t="s">
        <v>0</v>
      </c>
      <c r="F97" s="93"/>
      <c r="G97" s="124">
        <f t="shared" ref="G97:G111" si="11">D97*F97</f>
        <v>0</v>
      </c>
      <c r="H97" s="109"/>
    </row>
    <row r="98" spans="2:8" ht="30" x14ac:dyDescent="0.25">
      <c r="B98" s="70" t="s">
        <v>135</v>
      </c>
      <c r="C98" s="27" t="s">
        <v>140</v>
      </c>
      <c r="D98" s="27"/>
      <c r="E98" s="7" t="s">
        <v>0</v>
      </c>
      <c r="F98" s="93"/>
      <c r="G98" s="124">
        <f t="shared" si="11"/>
        <v>0</v>
      </c>
      <c r="H98" s="109"/>
    </row>
    <row r="99" spans="2:8" ht="30" x14ac:dyDescent="0.25">
      <c r="B99" s="70" t="s">
        <v>136</v>
      </c>
      <c r="C99" s="27" t="s">
        <v>141</v>
      </c>
      <c r="D99" s="27"/>
      <c r="E99" s="7" t="s">
        <v>0</v>
      </c>
      <c r="F99" s="93"/>
      <c r="G99" s="124">
        <f t="shared" si="11"/>
        <v>0</v>
      </c>
      <c r="H99" s="109"/>
    </row>
    <row r="100" spans="2:8" x14ac:dyDescent="0.25">
      <c r="B100" s="70" t="s">
        <v>137</v>
      </c>
      <c r="C100" s="27" t="s">
        <v>162</v>
      </c>
      <c r="D100" s="27"/>
      <c r="E100" s="7" t="s">
        <v>0</v>
      </c>
      <c r="F100" s="93"/>
      <c r="G100" s="124">
        <f t="shared" si="11"/>
        <v>0</v>
      </c>
      <c r="H100" s="109"/>
    </row>
    <row r="101" spans="2:8" ht="30" x14ac:dyDescent="0.25">
      <c r="B101" s="70" t="s">
        <v>138</v>
      </c>
      <c r="C101" s="27" t="s">
        <v>72</v>
      </c>
      <c r="D101" s="27"/>
      <c r="E101" s="7" t="s">
        <v>0</v>
      </c>
      <c r="F101" s="93"/>
      <c r="G101" s="124">
        <f t="shared" si="11"/>
        <v>0</v>
      </c>
      <c r="H101" s="109"/>
    </row>
    <row r="102" spans="2:8" x14ac:dyDescent="0.25">
      <c r="G102" s="124"/>
      <c r="H102" s="109"/>
    </row>
    <row r="103" spans="2:8" x14ac:dyDescent="0.25">
      <c r="B103" s="69">
        <v>6.2</v>
      </c>
      <c r="C103" s="62" t="s">
        <v>142</v>
      </c>
      <c r="D103" s="62"/>
      <c r="E103" s="7"/>
      <c r="F103" s="93"/>
      <c r="G103" s="124"/>
      <c r="H103" s="109"/>
    </row>
    <row r="104" spans="2:8" x14ac:dyDescent="0.25">
      <c r="B104" s="81" t="s">
        <v>157</v>
      </c>
      <c r="C104" s="27" t="s">
        <v>75</v>
      </c>
      <c r="D104" s="27"/>
      <c r="E104" s="7" t="s">
        <v>1</v>
      </c>
      <c r="F104" s="93"/>
      <c r="G104" s="124">
        <f t="shared" si="11"/>
        <v>0</v>
      </c>
      <c r="H104" s="109"/>
    </row>
    <row r="105" spans="2:8" x14ac:dyDescent="0.25">
      <c r="B105" s="70" t="s">
        <v>158</v>
      </c>
      <c r="C105" s="27" t="s">
        <v>74</v>
      </c>
      <c r="D105" s="27"/>
      <c r="E105" s="7" t="s">
        <v>1</v>
      </c>
      <c r="F105" s="93"/>
      <c r="G105" s="124">
        <f t="shared" si="11"/>
        <v>0</v>
      </c>
      <c r="H105" s="109"/>
    </row>
    <row r="106" spans="2:8" x14ac:dyDescent="0.25">
      <c r="B106" s="70" t="s">
        <v>159</v>
      </c>
      <c r="C106" s="27" t="s">
        <v>73</v>
      </c>
      <c r="D106" s="27"/>
      <c r="E106" s="7" t="s">
        <v>1</v>
      </c>
      <c r="F106" s="93"/>
      <c r="G106" s="124">
        <f t="shared" si="11"/>
        <v>0</v>
      </c>
      <c r="H106" s="109"/>
    </row>
    <row r="107" spans="2:8" x14ac:dyDescent="0.25">
      <c r="B107" s="69">
        <v>6.3</v>
      </c>
      <c r="C107" s="28" t="s">
        <v>145</v>
      </c>
      <c r="E107" s="6" t="s">
        <v>7</v>
      </c>
      <c r="F107" s="93"/>
      <c r="G107" s="124">
        <f t="shared" si="11"/>
        <v>0</v>
      </c>
      <c r="H107" s="109"/>
    </row>
    <row r="108" spans="2:8" x14ac:dyDescent="0.25">
      <c r="B108" s="71">
        <f>B107+0.1</f>
        <v>6.3999999999999995</v>
      </c>
      <c r="C108" s="27" t="s">
        <v>143</v>
      </c>
      <c r="D108" s="27"/>
      <c r="E108" s="7" t="s">
        <v>1</v>
      </c>
      <c r="F108" s="93"/>
      <c r="G108" s="124">
        <f t="shared" si="11"/>
        <v>0</v>
      </c>
      <c r="H108" s="109"/>
    </row>
    <row r="109" spans="2:8" x14ac:dyDescent="0.25">
      <c r="B109" s="71">
        <f t="shared" ref="B109:B110" si="12">B108+0.1</f>
        <v>6.4999999999999991</v>
      </c>
      <c r="C109" s="27" t="s">
        <v>144</v>
      </c>
      <c r="D109" s="27"/>
      <c r="E109" s="7" t="s">
        <v>1</v>
      </c>
      <c r="F109" s="93"/>
      <c r="G109" s="124">
        <f t="shared" si="11"/>
        <v>0</v>
      </c>
      <c r="H109" s="109"/>
    </row>
    <row r="110" spans="2:8" ht="30" x14ac:dyDescent="0.25">
      <c r="B110" s="71">
        <f t="shared" si="12"/>
        <v>6.5999999999999988</v>
      </c>
      <c r="C110" s="27" t="s">
        <v>23</v>
      </c>
      <c r="D110" s="27"/>
      <c r="E110" s="7" t="s">
        <v>1</v>
      </c>
      <c r="F110" s="93"/>
      <c r="G110" s="124">
        <f t="shared" si="11"/>
        <v>0</v>
      </c>
      <c r="H110" s="109"/>
    </row>
    <row r="111" spans="2:8" x14ac:dyDescent="0.25">
      <c r="B111" s="71">
        <v>6.7</v>
      </c>
      <c r="C111" s="27"/>
      <c r="D111" s="27"/>
      <c r="E111" s="7"/>
      <c r="F111" s="93"/>
      <c r="G111" s="124">
        <f t="shared" si="11"/>
        <v>0</v>
      </c>
      <c r="H111" s="109"/>
    </row>
    <row r="112" spans="2:8" x14ac:dyDescent="0.25">
      <c r="B112" s="72"/>
      <c r="C112" s="27"/>
      <c r="D112" s="27"/>
      <c r="E112" s="7"/>
      <c r="F112" s="93"/>
      <c r="G112" s="85"/>
      <c r="H112" s="109"/>
    </row>
    <row r="113" spans="1:8" x14ac:dyDescent="0.25">
      <c r="B113" s="4" t="s">
        <v>33</v>
      </c>
      <c r="C113" s="25"/>
      <c r="D113" s="25"/>
      <c r="E113" s="7"/>
      <c r="F113" s="93"/>
      <c r="G113" s="85"/>
      <c r="H113" s="109">
        <f>SUM(G114:G123)</f>
        <v>0</v>
      </c>
    </row>
    <row r="114" spans="1:8" x14ac:dyDescent="0.25">
      <c r="B114" s="69">
        <v>7.1</v>
      </c>
      <c r="C114" s="25" t="s">
        <v>76</v>
      </c>
      <c r="D114" s="25"/>
      <c r="E114" s="7" t="s">
        <v>0</v>
      </c>
      <c r="F114" s="93"/>
      <c r="G114" s="124">
        <f t="shared" ref="G114:G122" si="13">D114*F114</f>
        <v>0</v>
      </c>
      <c r="H114" s="109"/>
    </row>
    <row r="115" spans="1:8" x14ac:dyDescent="0.25">
      <c r="B115" s="69">
        <v>7.2</v>
      </c>
      <c r="C115" s="25" t="s">
        <v>77</v>
      </c>
      <c r="D115" s="25"/>
      <c r="E115" s="7" t="s">
        <v>1</v>
      </c>
      <c r="F115" s="93"/>
      <c r="G115" s="124">
        <f t="shared" si="13"/>
        <v>0</v>
      </c>
      <c r="H115" s="109"/>
    </row>
    <row r="116" spans="1:8" x14ac:dyDescent="0.25">
      <c r="B116" s="69">
        <v>7.3</v>
      </c>
      <c r="C116" s="25" t="s">
        <v>79</v>
      </c>
      <c r="D116" s="25"/>
      <c r="E116" s="7" t="s">
        <v>1</v>
      </c>
      <c r="F116" s="93"/>
      <c r="G116" s="124">
        <f t="shared" si="13"/>
        <v>0</v>
      </c>
      <c r="H116" s="109"/>
    </row>
    <row r="117" spans="1:8" x14ac:dyDescent="0.25">
      <c r="B117" s="69">
        <v>7.4</v>
      </c>
      <c r="C117" s="25" t="s">
        <v>85</v>
      </c>
      <c r="D117" s="25"/>
      <c r="E117" s="7" t="s">
        <v>1</v>
      </c>
      <c r="F117" s="93"/>
      <c r="G117" s="124">
        <f t="shared" si="13"/>
        <v>0</v>
      </c>
      <c r="H117" s="109"/>
    </row>
    <row r="118" spans="1:8" x14ac:dyDescent="0.25">
      <c r="B118" s="69">
        <v>7.5</v>
      </c>
      <c r="C118" s="25" t="s">
        <v>86</v>
      </c>
      <c r="D118" s="25"/>
      <c r="E118" s="7" t="s">
        <v>1</v>
      </c>
      <c r="F118" s="93"/>
      <c r="G118" s="124">
        <f t="shared" si="13"/>
        <v>0</v>
      </c>
      <c r="H118" s="109"/>
    </row>
    <row r="119" spans="1:8" x14ac:dyDescent="0.25">
      <c r="B119" s="69">
        <v>7.6</v>
      </c>
      <c r="C119" s="25" t="s">
        <v>84</v>
      </c>
      <c r="D119" s="25"/>
      <c r="E119" s="7" t="s">
        <v>1</v>
      </c>
      <c r="F119" s="93"/>
      <c r="G119" s="124">
        <f t="shared" si="13"/>
        <v>0</v>
      </c>
      <c r="H119" s="109"/>
    </row>
    <row r="120" spans="1:8" x14ac:dyDescent="0.25">
      <c r="B120" s="69">
        <v>7.7</v>
      </c>
      <c r="C120" s="25" t="s">
        <v>83</v>
      </c>
      <c r="D120" s="25"/>
      <c r="E120" s="7" t="s">
        <v>1</v>
      </c>
      <c r="F120" s="93"/>
      <c r="G120" s="124">
        <f t="shared" si="13"/>
        <v>0</v>
      </c>
      <c r="H120" s="109"/>
    </row>
    <row r="121" spans="1:8" x14ac:dyDescent="0.25">
      <c r="B121" s="69">
        <v>7.8</v>
      </c>
      <c r="C121" s="25" t="s">
        <v>82</v>
      </c>
      <c r="D121" s="25"/>
      <c r="E121" s="7" t="s">
        <v>1</v>
      </c>
      <c r="F121" s="93"/>
      <c r="G121" s="124">
        <f t="shared" si="13"/>
        <v>0</v>
      </c>
      <c r="H121" s="109"/>
    </row>
    <row r="122" spans="1:8" x14ac:dyDescent="0.25">
      <c r="B122" s="69">
        <v>7.9</v>
      </c>
      <c r="C122" s="25" t="s">
        <v>78</v>
      </c>
      <c r="D122" s="25"/>
      <c r="E122" s="7" t="s">
        <v>1</v>
      </c>
      <c r="F122" s="93"/>
      <c r="G122" s="124">
        <f t="shared" si="13"/>
        <v>0</v>
      </c>
      <c r="H122" s="109"/>
    </row>
    <row r="123" spans="1:8" x14ac:dyDescent="0.25">
      <c r="B123" s="72">
        <v>7.1</v>
      </c>
      <c r="C123" s="25"/>
      <c r="D123" s="25"/>
      <c r="E123" s="7"/>
      <c r="F123" s="93"/>
      <c r="G123" s="85"/>
      <c r="H123" s="109"/>
    </row>
    <row r="124" spans="1:8" x14ac:dyDescent="0.25">
      <c r="A124" s="76"/>
      <c r="B124" s="97"/>
      <c r="C124" s="80"/>
      <c r="D124" s="80"/>
      <c r="E124" s="79"/>
      <c r="F124" s="94"/>
      <c r="G124" s="87"/>
      <c r="H124" s="112"/>
    </row>
    <row r="125" spans="1:8" x14ac:dyDescent="0.25">
      <c r="A125" s="98"/>
      <c r="B125" s="99"/>
      <c r="C125" s="101"/>
      <c r="D125" s="101"/>
      <c r="E125" s="100"/>
      <c r="F125" s="102"/>
      <c r="G125" s="103"/>
      <c r="H125" s="113"/>
    </row>
    <row r="126" spans="1:8" x14ac:dyDescent="0.25">
      <c r="B126" s="4" t="s">
        <v>32</v>
      </c>
      <c r="C126" s="27"/>
      <c r="D126" s="27"/>
      <c r="E126" s="7"/>
      <c r="F126" s="93"/>
      <c r="G126" s="85"/>
      <c r="H126" s="109">
        <f>SUM(G127:G129)</f>
        <v>0</v>
      </c>
    </row>
    <row r="127" spans="1:8" x14ac:dyDescent="0.25">
      <c r="B127" s="69">
        <v>8.1</v>
      </c>
      <c r="C127" s="27" t="s">
        <v>148</v>
      </c>
      <c r="D127" s="27"/>
      <c r="E127" s="7" t="s">
        <v>7</v>
      </c>
      <c r="F127" s="93"/>
      <c r="G127" s="124">
        <f t="shared" ref="G127:G129" si="14">D127*F127</f>
        <v>0</v>
      </c>
      <c r="H127" s="109"/>
    </row>
    <row r="128" spans="1:8" x14ac:dyDescent="0.25">
      <c r="B128" s="69">
        <f>B127+0.1</f>
        <v>8.1999999999999993</v>
      </c>
      <c r="C128" s="27" t="s">
        <v>40</v>
      </c>
      <c r="D128" s="27"/>
      <c r="E128" s="7" t="s">
        <v>7</v>
      </c>
      <c r="F128" s="93"/>
      <c r="G128" s="124">
        <f t="shared" si="14"/>
        <v>0</v>
      </c>
      <c r="H128" s="109"/>
    </row>
    <row r="129" spans="1:13" x14ac:dyDescent="0.25">
      <c r="B129" s="69">
        <v>8.3000000000000007</v>
      </c>
      <c r="C129" s="27" t="s">
        <v>149</v>
      </c>
      <c r="D129" s="27"/>
      <c r="E129" s="7" t="s">
        <v>7</v>
      </c>
      <c r="F129" s="93"/>
      <c r="G129" s="124">
        <f t="shared" si="14"/>
        <v>0</v>
      </c>
      <c r="H129" s="109"/>
    </row>
    <row r="130" spans="1:13" x14ac:dyDescent="0.25">
      <c r="A130" s="76"/>
      <c r="B130" s="82"/>
      <c r="C130" s="77"/>
      <c r="D130" s="77"/>
      <c r="E130" s="79"/>
      <c r="F130" s="94"/>
      <c r="G130" s="87"/>
      <c r="H130" s="112"/>
    </row>
    <row r="131" spans="1:13" x14ac:dyDescent="0.25">
      <c r="B131" s="4" t="s">
        <v>39</v>
      </c>
      <c r="C131" s="27"/>
      <c r="D131" s="27"/>
      <c r="E131" s="7"/>
      <c r="F131" s="93"/>
      <c r="G131" s="85"/>
      <c r="H131" s="109"/>
    </row>
    <row r="132" spans="1:13" x14ac:dyDescent="0.25">
      <c r="C132" s="27"/>
      <c r="D132" s="27"/>
      <c r="E132" s="7"/>
      <c r="F132" s="93"/>
      <c r="G132" s="85"/>
      <c r="H132" s="109"/>
    </row>
    <row r="133" spans="1:13" x14ac:dyDescent="0.25">
      <c r="C133" s="27"/>
      <c r="D133" s="27"/>
      <c r="E133" s="7"/>
      <c r="F133" s="85"/>
      <c r="G133" s="85"/>
      <c r="H133" s="109"/>
    </row>
    <row r="134" spans="1:13" x14ac:dyDescent="0.25">
      <c r="B134" s="156" t="s">
        <v>13</v>
      </c>
      <c r="C134" s="157"/>
      <c r="D134" s="123"/>
      <c r="E134" s="19"/>
      <c r="F134" s="95"/>
      <c r="G134" s="89"/>
      <c r="H134" s="109">
        <f>SUM(H9:H133)</f>
        <v>0</v>
      </c>
    </row>
    <row r="135" spans="1:13" x14ac:dyDescent="0.25">
      <c r="B135" s="17"/>
      <c r="C135" s="27" t="s">
        <v>12</v>
      </c>
      <c r="D135" s="27"/>
      <c r="E135" s="16"/>
      <c r="F135" s="90"/>
      <c r="G135" s="90"/>
      <c r="H135" s="109"/>
      <c r="K135" s="18"/>
      <c r="L135" s="18"/>
    </row>
    <row r="136" spans="1:13" s="2" customFormat="1" x14ac:dyDescent="0.25">
      <c r="A136" s="67"/>
      <c r="B136" s="4" t="s">
        <v>151</v>
      </c>
      <c r="C136" s="26"/>
      <c r="D136" s="26"/>
      <c r="E136" s="8"/>
      <c r="F136" s="91"/>
      <c r="G136" s="91"/>
      <c r="H136" s="109">
        <f>SUM(G137:G139)</f>
        <v>0</v>
      </c>
    </row>
    <row r="137" spans="1:13" x14ac:dyDescent="0.25">
      <c r="B137" s="3">
        <v>10.1</v>
      </c>
      <c r="C137" s="25" t="s">
        <v>8</v>
      </c>
      <c r="D137" s="25"/>
      <c r="E137" s="7" t="s">
        <v>7</v>
      </c>
      <c r="F137" s="85"/>
      <c r="G137" s="124">
        <f t="shared" ref="G137:G139" si="15">D137*F137</f>
        <v>0</v>
      </c>
      <c r="H137" s="109"/>
      <c r="L137" s="18"/>
    </row>
    <row r="138" spans="1:13" x14ac:dyDescent="0.25">
      <c r="B138" s="3">
        <v>10.199999999999999</v>
      </c>
      <c r="C138" s="25" t="s">
        <v>25</v>
      </c>
      <c r="D138" s="25"/>
      <c r="E138" s="7" t="s">
        <v>7</v>
      </c>
      <c r="F138" s="85"/>
      <c r="G138" s="124">
        <f t="shared" si="15"/>
        <v>0</v>
      </c>
      <c r="H138" s="109"/>
    </row>
    <row r="139" spans="1:13" x14ac:dyDescent="0.25">
      <c r="B139" s="3">
        <v>10.3</v>
      </c>
      <c r="C139" s="27" t="s">
        <v>26</v>
      </c>
      <c r="D139" s="27"/>
      <c r="E139" s="7" t="s">
        <v>7</v>
      </c>
      <c r="F139" s="85"/>
      <c r="G139" s="124">
        <f t="shared" si="15"/>
        <v>0</v>
      </c>
      <c r="H139" s="109"/>
    </row>
    <row r="140" spans="1:13" x14ac:dyDescent="0.25">
      <c r="K140" s="18"/>
    </row>
    <row r="141" spans="1:13" s="5" customFormat="1" ht="15.75" customHeight="1" thickBot="1" x14ac:dyDescent="0.35">
      <c r="A141" s="73"/>
      <c r="B141" s="9"/>
      <c r="C141" s="29"/>
      <c r="D141" s="29"/>
      <c r="E141" s="10"/>
      <c r="F141" s="96"/>
      <c r="G141" s="92"/>
      <c r="H141" s="115">
        <f>H134+H136</f>
        <v>0</v>
      </c>
      <c r="M141" s="21"/>
    </row>
    <row r="142" spans="1:13" x14ac:dyDescent="0.25">
      <c r="C142" s="26"/>
      <c r="D142" s="26"/>
      <c r="E142" s="8"/>
      <c r="F142" s="91"/>
      <c r="G142" s="91"/>
      <c r="H142" s="116"/>
    </row>
  </sheetData>
  <mergeCells count="5">
    <mergeCell ref="B80:C80"/>
    <mergeCell ref="B134:C134"/>
    <mergeCell ref="A1:I1"/>
    <mergeCell ref="A2:I2"/>
    <mergeCell ref="A3:I3"/>
  </mergeCells>
  <printOptions horizontalCentered="1" verticalCentered="1" gridLines="1"/>
  <pageMargins left="0.7" right="0.7" top="6.875E-3" bottom="0.75" header="0.3" footer="0.3"/>
  <pageSetup scale="66" fitToHeight="0" orientation="portrait" r:id="rId1"/>
  <headerFooter>
    <oddFooter>&amp;CPAGE &amp;P of &amp;N&amp;R&amp;D</oddFooter>
  </headerFooter>
  <rowBreaks count="2" manualBreakCount="2">
    <brk id="52" max="7" man="1"/>
    <brk id="11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Summary</vt:lpstr>
      <vt:lpstr>Base Bid</vt:lpstr>
      <vt:lpstr>'Base Bid'!Print_Area</vt:lpstr>
      <vt:lpstr>'Base Bid'!Print_Titles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Austin</dc:creator>
  <cp:lastModifiedBy>DBrosig</cp:lastModifiedBy>
  <cp:lastPrinted>2017-09-29T14:36:18Z</cp:lastPrinted>
  <dcterms:created xsi:type="dcterms:W3CDTF">2012-05-14T14:20:23Z</dcterms:created>
  <dcterms:modified xsi:type="dcterms:W3CDTF">2018-03-27T17:15:12Z</dcterms:modified>
</cp:coreProperties>
</file>